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knas.public.city.fukagawa.hokkaido.jp\学務課\main\管理係\40 事務局\01 予算・決算\負担金・補助金関係\高校支援\R2\実績報告\HP掲載\"/>
    </mc:Choice>
  </mc:AlternateContent>
  <bookViews>
    <workbookView xWindow="0" yWindow="0" windowWidth="24000" windowHeight="9750"/>
  </bookViews>
  <sheets>
    <sheet name="深川西高" sheetId="5" r:id="rId1"/>
    <sheet name="深川東高" sheetId="7" r:id="rId2"/>
  </sheets>
  <definedNames>
    <definedName name="_xlnm._FilterDatabase" localSheetId="0" hidden="1">深川西高!$A$7:$H$7</definedName>
    <definedName name="_xlnm.Print_Area" localSheetId="0">深川西高!$A$1:$G$107</definedName>
    <definedName name="_xlnm.Print_Titles" localSheetId="0">深川西高!$3:$3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2" i="7" l="1"/>
  <c r="G43" i="7"/>
  <c r="D5" i="7"/>
  <c r="H69" i="7"/>
  <c r="H76" i="7" l="1"/>
  <c r="G5" i="7"/>
  <c r="C5" i="5" l="1"/>
  <c r="D5" i="5" l="1"/>
  <c r="F5" i="5"/>
  <c r="E107" i="5"/>
  <c r="G76" i="7" l="1"/>
  <c r="F76" i="7"/>
  <c r="G69" i="7"/>
  <c r="F69" i="7"/>
  <c r="G65" i="7"/>
  <c r="F62" i="7"/>
  <c r="H58" i="7"/>
  <c r="H62" i="7" s="1"/>
  <c r="G56" i="7"/>
  <c r="G53" i="7"/>
  <c r="E5" i="7" s="1"/>
  <c r="F53" i="7"/>
  <c r="H51" i="7"/>
  <c r="H48" i="7"/>
  <c r="H47" i="7"/>
  <c r="G46" i="7"/>
  <c r="F43" i="7"/>
  <c r="H39" i="7"/>
  <c r="H33" i="7"/>
  <c r="H43" i="7" s="1"/>
  <c r="G19" i="7"/>
  <c r="G16" i="7"/>
  <c r="F16" i="7"/>
  <c r="H13" i="7"/>
  <c r="H16" i="7" s="1"/>
  <c r="H53" i="7" l="1"/>
  <c r="G70" i="5"/>
  <c r="F70" i="5"/>
  <c r="E70" i="5"/>
  <c r="F79" i="5" l="1"/>
  <c r="G79" i="5"/>
  <c r="E79" i="5"/>
  <c r="G107" i="5" l="1"/>
  <c r="F107" i="5"/>
  <c r="G100" i="5"/>
  <c r="F100" i="5"/>
  <c r="E100" i="5"/>
  <c r="F96" i="5"/>
  <c r="G93" i="5"/>
  <c r="F93" i="5"/>
  <c r="E93" i="5"/>
  <c r="F82" i="5"/>
  <c r="F73" i="5"/>
  <c r="F13" i="5"/>
  <c r="G10" i="5"/>
  <c r="F10" i="5"/>
  <c r="E10" i="5"/>
</calcChain>
</file>

<file path=xl/sharedStrings.xml><?xml version="1.0" encoding="utf-8"?>
<sst xmlns="http://schemas.openxmlformats.org/spreadsheetml/2006/main" count="318" uniqueCount="185">
  <si>
    <t>1.生徒の研修等に関する事業</t>
    <rPh sb="2" eb="4">
      <t>セイト</t>
    </rPh>
    <rPh sb="5" eb="7">
      <t>ケンシュウ</t>
    </rPh>
    <rPh sb="7" eb="8">
      <t>トウ</t>
    </rPh>
    <rPh sb="9" eb="10">
      <t>カン</t>
    </rPh>
    <rPh sb="12" eb="14">
      <t>ジギョウ</t>
    </rPh>
    <phoneticPr fontId="2"/>
  </si>
  <si>
    <t>2.模擬試験又は資格取得試験の受験助成に関する事業</t>
    <rPh sb="2" eb="4">
      <t>モギ</t>
    </rPh>
    <rPh sb="4" eb="6">
      <t>シケン</t>
    </rPh>
    <rPh sb="6" eb="7">
      <t>マタ</t>
    </rPh>
    <rPh sb="8" eb="10">
      <t>シカク</t>
    </rPh>
    <rPh sb="10" eb="12">
      <t>シュトク</t>
    </rPh>
    <rPh sb="12" eb="14">
      <t>シケン</t>
    </rPh>
    <rPh sb="15" eb="17">
      <t>ジュケン</t>
    </rPh>
    <rPh sb="17" eb="19">
      <t>ジョセイ</t>
    </rPh>
    <rPh sb="20" eb="21">
      <t>カン</t>
    </rPh>
    <rPh sb="23" eb="25">
      <t>ジギョウ</t>
    </rPh>
    <phoneticPr fontId="2"/>
  </si>
  <si>
    <t>内容</t>
    <rPh sb="0" eb="2">
      <t>ナイヨウ</t>
    </rPh>
    <phoneticPr fontId="2"/>
  </si>
  <si>
    <t>事業費</t>
    <rPh sb="0" eb="3">
      <t>ジギョウヒ</t>
    </rPh>
    <phoneticPr fontId="2"/>
  </si>
  <si>
    <t>補助申請額</t>
  </si>
  <si>
    <t>対象
人数</t>
    <rPh sb="0" eb="2">
      <t>タイショウ</t>
    </rPh>
    <rPh sb="3" eb="5">
      <t>ニンズウ</t>
    </rPh>
    <phoneticPr fontId="2"/>
  </si>
  <si>
    <t>試験（検定）名</t>
    <rPh sb="0" eb="2">
      <t>シケン</t>
    </rPh>
    <rPh sb="3" eb="5">
      <t>ケンテイ</t>
    </rPh>
    <rPh sb="6" eb="7">
      <t>メイ</t>
    </rPh>
    <phoneticPr fontId="2"/>
  </si>
  <si>
    <t>No</t>
    <phoneticPr fontId="2"/>
  </si>
  <si>
    <t>3.学力向上に関する事業</t>
    <rPh sb="2" eb="4">
      <t>ガクリョク</t>
    </rPh>
    <rPh sb="4" eb="6">
      <t>コウジョウ</t>
    </rPh>
    <rPh sb="7" eb="8">
      <t>カン</t>
    </rPh>
    <rPh sb="10" eb="12">
      <t>ジギョウ</t>
    </rPh>
    <phoneticPr fontId="2"/>
  </si>
  <si>
    <t>4.学校ＰＲに関する事業</t>
    <rPh sb="2" eb="4">
      <t>ガッコウ</t>
    </rPh>
    <rPh sb="7" eb="8">
      <t>カン</t>
    </rPh>
    <rPh sb="10" eb="12">
      <t>ジギョウ</t>
    </rPh>
    <phoneticPr fontId="2"/>
  </si>
  <si>
    <t>項目</t>
    <rPh sb="0" eb="2">
      <t>コウモク</t>
    </rPh>
    <phoneticPr fontId="2"/>
  </si>
  <si>
    <t>内容（作成物名称等）</t>
    <rPh sb="0" eb="2">
      <t>ナイヨウ</t>
    </rPh>
    <rPh sb="3" eb="5">
      <t>サクセイ</t>
    </rPh>
    <rPh sb="5" eb="6">
      <t>ブツ</t>
    </rPh>
    <rPh sb="6" eb="8">
      <t>メイショウ</t>
    </rPh>
    <rPh sb="8" eb="9">
      <t>トウ</t>
    </rPh>
    <phoneticPr fontId="2"/>
  </si>
  <si>
    <t>数量</t>
    <rPh sb="0" eb="2">
      <t>スウリョウ</t>
    </rPh>
    <phoneticPr fontId="2"/>
  </si>
  <si>
    <t>対象学年
・級等</t>
    <rPh sb="0" eb="2">
      <t>タイショウ</t>
    </rPh>
    <rPh sb="2" eb="4">
      <t>ガクネン</t>
    </rPh>
    <rPh sb="6" eb="7">
      <t>キュウ</t>
    </rPh>
    <rPh sb="7" eb="8">
      <t>トウ</t>
    </rPh>
    <phoneticPr fontId="2"/>
  </si>
  <si>
    <t>活動内容</t>
    <rPh sb="0" eb="2">
      <t>カツドウ</t>
    </rPh>
    <rPh sb="2" eb="4">
      <t>ナイヨウ</t>
    </rPh>
    <phoneticPr fontId="2"/>
  </si>
  <si>
    <t>部活名</t>
    <rPh sb="0" eb="2">
      <t>ブカツ</t>
    </rPh>
    <rPh sb="2" eb="3">
      <t>メイ</t>
    </rPh>
    <phoneticPr fontId="2"/>
  </si>
  <si>
    <t>（単位：円）</t>
    <rPh sb="1" eb="3">
      <t>タンイ</t>
    </rPh>
    <rPh sb="4" eb="5">
      <t>エン</t>
    </rPh>
    <phoneticPr fontId="2"/>
  </si>
  <si>
    <t>（単位：人、円）</t>
    <rPh sb="1" eb="3">
      <t>タンイ</t>
    </rPh>
    <rPh sb="4" eb="5">
      <t>ニン</t>
    </rPh>
    <rPh sb="6" eb="7">
      <t>エン</t>
    </rPh>
    <phoneticPr fontId="2"/>
  </si>
  <si>
    <t>補助実績額</t>
  </si>
  <si>
    <t>事業実績一覧</t>
    <rPh sb="0" eb="2">
      <t>ジギョウ</t>
    </rPh>
    <rPh sb="2" eb="4">
      <t>ジッセキ</t>
    </rPh>
    <rPh sb="4" eb="6">
      <t>イチラン</t>
    </rPh>
    <phoneticPr fontId="2"/>
  </si>
  <si>
    <t>実施日</t>
  </si>
  <si>
    <t>合計</t>
    <rPh sb="0" eb="2">
      <t>ゴウケイ</t>
    </rPh>
    <phoneticPr fontId="2"/>
  </si>
  <si>
    <t>No</t>
    <phoneticPr fontId="2"/>
  </si>
  <si>
    <t>5.部活動助成に関する事業</t>
    <rPh sb="2" eb="5">
      <t>ブカツドウ</t>
    </rPh>
    <rPh sb="5" eb="7">
      <t>ジョセイ</t>
    </rPh>
    <rPh sb="8" eb="9">
      <t>カン</t>
    </rPh>
    <rPh sb="11" eb="13">
      <t>ジギョウ</t>
    </rPh>
    <phoneticPr fontId="2"/>
  </si>
  <si>
    <t>（別記様式第3号　別紙）</t>
    <rPh sb="1" eb="3">
      <t>ベッキ</t>
    </rPh>
    <rPh sb="3" eb="5">
      <t>ヨウシキ</t>
    </rPh>
    <rPh sb="5" eb="6">
      <t>ダイ</t>
    </rPh>
    <rPh sb="7" eb="8">
      <t>ゴウ</t>
    </rPh>
    <rPh sb="9" eb="11">
      <t>ベッシ</t>
    </rPh>
    <phoneticPr fontId="2"/>
  </si>
  <si>
    <t>見込み
人数</t>
    <rPh sb="0" eb="2">
      <t>ミコ</t>
    </rPh>
    <rPh sb="4" eb="6">
      <t>ニンズウ</t>
    </rPh>
    <phoneticPr fontId="2"/>
  </si>
  <si>
    <t>ポスター</t>
    <phoneticPr fontId="2"/>
  </si>
  <si>
    <t>パンフレット</t>
    <phoneticPr fontId="2"/>
  </si>
  <si>
    <t>6.通学交通費助成に関する事業</t>
    <rPh sb="2" eb="4">
      <t>ツウガク</t>
    </rPh>
    <rPh sb="4" eb="7">
      <t>コウツウヒ</t>
    </rPh>
    <rPh sb="7" eb="9">
      <t>ジョセイ</t>
    </rPh>
    <rPh sb="10" eb="11">
      <t>カン</t>
    </rPh>
    <rPh sb="13" eb="15">
      <t>ジギョウ</t>
    </rPh>
    <phoneticPr fontId="2"/>
  </si>
  <si>
    <t>事業内容</t>
    <rPh sb="0" eb="2">
      <t>ジギョウ</t>
    </rPh>
    <rPh sb="2" eb="4">
      <t>ナイヨウ</t>
    </rPh>
    <phoneticPr fontId="2"/>
  </si>
  <si>
    <t>対象経費</t>
    <rPh sb="0" eb="2">
      <t>タイショウ</t>
    </rPh>
    <rPh sb="2" eb="4">
      <t>ケイヒ</t>
    </rPh>
    <phoneticPr fontId="2"/>
  </si>
  <si>
    <t>申請額</t>
    <phoneticPr fontId="2"/>
  </si>
  <si>
    <t>３年</t>
    <rPh sb="1" eb="2">
      <t>ネン</t>
    </rPh>
    <phoneticPr fontId="2"/>
  </si>
  <si>
    <t>１年</t>
    <rPh sb="1" eb="2">
      <t>ネン</t>
    </rPh>
    <phoneticPr fontId="2"/>
  </si>
  <si>
    <t>２年</t>
    <rPh sb="1" eb="2">
      <t>ネン</t>
    </rPh>
    <phoneticPr fontId="2"/>
  </si>
  <si>
    <t>スタディサポート</t>
    <phoneticPr fontId="2"/>
  </si>
  <si>
    <t>公務員模試①</t>
    <rPh sb="0" eb="3">
      <t>コウムイン</t>
    </rPh>
    <rPh sb="3" eb="5">
      <t>モシ</t>
    </rPh>
    <phoneticPr fontId="2"/>
  </si>
  <si>
    <t>公務員模試④</t>
    <rPh sb="0" eb="3">
      <t>コウムイン</t>
    </rPh>
    <rPh sb="3" eb="5">
      <t>モシ</t>
    </rPh>
    <phoneticPr fontId="2"/>
  </si>
  <si>
    <t>１～３年</t>
    <rPh sb="3" eb="4">
      <t>ネン</t>
    </rPh>
    <phoneticPr fontId="2"/>
  </si>
  <si>
    <t>通学交通費助成（前期）</t>
    <rPh sb="0" eb="2">
      <t>ツウガク</t>
    </rPh>
    <rPh sb="2" eb="5">
      <t>コウツウヒ</t>
    </rPh>
    <rPh sb="5" eb="7">
      <t>ジョセイ</t>
    </rPh>
    <rPh sb="8" eb="10">
      <t>ゼンキ</t>
    </rPh>
    <phoneticPr fontId="2"/>
  </si>
  <si>
    <t>通学交通費助成（後期）</t>
    <rPh sb="0" eb="2">
      <t>ツウガク</t>
    </rPh>
    <rPh sb="2" eb="5">
      <t>コウツウヒ</t>
    </rPh>
    <rPh sb="5" eb="7">
      <t>ジョセイ</t>
    </rPh>
    <rPh sb="8" eb="10">
      <t>コウキ</t>
    </rPh>
    <phoneticPr fontId="2"/>
  </si>
  <si>
    <t>観劇</t>
    <rPh sb="0" eb="2">
      <t>カンゲキ</t>
    </rPh>
    <phoneticPr fontId="2"/>
  </si>
  <si>
    <t>新２年</t>
    <rPh sb="0" eb="1">
      <t>シン</t>
    </rPh>
    <rPh sb="2" eb="3">
      <t>ネン</t>
    </rPh>
    <phoneticPr fontId="2"/>
  </si>
  <si>
    <t>カタリ場１・２年</t>
    <rPh sb="3" eb="4">
      <t>バ</t>
    </rPh>
    <rPh sb="7" eb="8">
      <t>ネン</t>
    </rPh>
    <phoneticPr fontId="2"/>
  </si>
  <si>
    <t>GTEC　FOR　STUDENTS １・２年</t>
    <rPh sb="21" eb="22">
      <t>ネン</t>
    </rPh>
    <phoneticPr fontId="2"/>
  </si>
  <si>
    <t>令和２年度深川市公立高等学校の魅力ある学校づくり事業支援交付金事業</t>
    <rPh sb="0" eb="2">
      <t>レイワ</t>
    </rPh>
    <rPh sb="3" eb="5">
      <t>ネンド</t>
    </rPh>
    <rPh sb="4" eb="5">
      <t>ド</t>
    </rPh>
    <rPh sb="28" eb="31">
      <t>コウフキン</t>
    </rPh>
    <rPh sb="31" eb="33">
      <t>ジギョウ</t>
    </rPh>
    <phoneticPr fontId="2"/>
  </si>
  <si>
    <t>10月26日、11月9日</t>
    <rPh sb="2" eb="3">
      <t>ガツ</t>
    </rPh>
    <rPh sb="5" eb="6">
      <t>ニチ</t>
    </rPh>
    <rPh sb="9" eb="10">
      <t>ガツ</t>
    </rPh>
    <rPh sb="11" eb="12">
      <t>ニチ</t>
    </rPh>
    <phoneticPr fontId="2"/>
  </si>
  <si>
    <t>振込手数料</t>
    <rPh sb="0" eb="2">
      <t>フリコミ</t>
    </rPh>
    <rPh sb="2" eb="5">
      <t>テスウリョウ</t>
    </rPh>
    <phoneticPr fontId="2"/>
  </si>
  <si>
    <t>Ａ４版カラー　8ページ</t>
    <rPh sb="2" eb="3">
      <t>バン</t>
    </rPh>
    <phoneticPr fontId="2"/>
  </si>
  <si>
    <t>Ａ１版カラー　配布用</t>
    <rPh sb="2" eb="3">
      <t>バン</t>
    </rPh>
    <rPh sb="7" eb="10">
      <t>ハイフヨウ</t>
    </rPh>
    <phoneticPr fontId="2"/>
  </si>
  <si>
    <t>全道新人戦派遣費用</t>
    <rPh sb="0" eb="2">
      <t>ゼンドウ</t>
    </rPh>
    <rPh sb="2" eb="5">
      <t>シンジンセン</t>
    </rPh>
    <rPh sb="5" eb="7">
      <t>ハケン</t>
    </rPh>
    <rPh sb="7" eb="9">
      <t>ヒヨウ</t>
    </rPh>
    <phoneticPr fontId="2"/>
  </si>
  <si>
    <t>陸上部</t>
    <rPh sb="0" eb="3">
      <t>リクジョウブ</t>
    </rPh>
    <phoneticPr fontId="2"/>
  </si>
  <si>
    <t>卓球部</t>
    <rPh sb="0" eb="3">
      <t>タッキュウブ</t>
    </rPh>
    <phoneticPr fontId="2"/>
  </si>
  <si>
    <t>バレーボール部</t>
    <rPh sb="6" eb="7">
      <t>ブ</t>
    </rPh>
    <phoneticPr fontId="2"/>
  </si>
  <si>
    <t>公務員模試②</t>
    <rPh sb="0" eb="3">
      <t>コウムイン</t>
    </rPh>
    <rPh sb="3" eb="5">
      <t>モシ</t>
    </rPh>
    <phoneticPr fontId="2"/>
  </si>
  <si>
    <t>公務員模試③</t>
    <rPh sb="0" eb="3">
      <t>コウムイン</t>
    </rPh>
    <rPh sb="3" eb="5">
      <t>モシ</t>
    </rPh>
    <phoneticPr fontId="2"/>
  </si>
  <si>
    <t>３年</t>
    <rPh sb="1" eb="2">
      <t>ネン</t>
    </rPh>
    <phoneticPr fontId="2"/>
  </si>
  <si>
    <t>全統マーク模試</t>
    <rPh sb="0" eb="2">
      <t>ゼントウ</t>
    </rPh>
    <rPh sb="5" eb="7">
      <t>モシ</t>
    </rPh>
    <phoneticPr fontId="2"/>
  </si>
  <si>
    <t>全統記述模試</t>
    <rPh sb="0" eb="2">
      <t>ゼントウ</t>
    </rPh>
    <rPh sb="2" eb="4">
      <t>キジュツ</t>
    </rPh>
    <rPh sb="4" eb="6">
      <t>モシ</t>
    </rPh>
    <phoneticPr fontId="2"/>
  </si>
  <si>
    <t>進研　大学入試共通テスト・６月</t>
    <rPh sb="0" eb="2">
      <t>シンケン</t>
    </rPh>
    <rPh sb="3" eb="5">
      <t>ダイガク</t>
    </rPh>
    <rPh sb="5" eb="7">
      <t>ニュウシ</t>
    </rPh>
    <rPh sb="7" eb="9">
      <t>キョウツウ</t>
    </rPh>
    <rPh sb="14" eb="15">
      <t>ガツ</t>
    </rPh>
    <phoneticPr fontId="2"/>
  </si>
  <si>
    <t>道看護模試①</t>
    <rPh sb="0" eb="1">
      <t>ドウ</t>
    </rPh>
    <rPh sb="1" eb="3">
      <t>カンゴ</t>
    </rPh>
    <rPh sb="3" eb="5">
      <t>モシ</t>
    </rPh>
    <phoneticPr fontId="2"/>
  </si>
  <si>
    <t>小論文模試①</t>
    <rPh sb="0" eb="3">
      <t>ショウロンブン</t>
    </rPh>
    <rPh sb="3" eb="5">
      <t>モシ</t>
    </rPh>
    <phoneticPr fontId="2"/>
  </si>
  <si>
    <t>公務員模試⑤</t>
    <rPh sb="0" eb="3">
      <t>コウムイン</t>
    </rPh>
    <rPh sb="3" eb="5">
      <t>モシ</t>
    </rPh>
    <phoneticPr fontId="2"/>
  </si>
  <si>
    <t>２年道看護模試①</t>
    <rPh sb="1" eb="2">
      <t>ネン</t>
    </rPh>
    <rPh sb="2" eb="3">
      <t>ドウ</t>
    </rPh>
    <rPh sb="3" eb="5">
      <t>カンゴ</t>
    </rPh>
    <rPh sb="5" eb="7">
      <t>モシ</t>
    </rPh>
    <phoneticPr fontId="2"/>
  </si>
  <si>
    <t>２年</t>
    <rPh sb="1" eb="2">
      <t>ネン</t>
    </rPh>
    <phoneticPr fontId="2"/>
  </si>
  <si>
    <t>小論文模試②</t>
    <rPh sb="0" eb="3">
      <t>ショウロンブン</t>
    </rPh>
    <rPh sb="3" eb="5">
      <t>モシ</t>
    </rPh>
    <phoneticPr fontId="2"/>
  </si>
  <si>
    <t>公務員模試⑥</t>
    <rPh sb="0" eb="3">
      <t>コウムイン</t>
    </rPh>
    <rPh sb="3" eb="5">
      <t>モシ</t>
    </rPh>
    <phoneticPr fontId="2"/>
  </si>
  <si>
    <t>大学入学共通テスト模試・７月</t>
    <rPh sb="0" eb="2">
      <t>ダイガク</t>
    </rPh>
    <rPh sb="2" eb="4">
      <t>ニュウガク</t>
    </rPh>
    <rPh sb="4" eb="6">
      <t>キョウツウ</t>
    </rPh>
    <rPh sb="9" eb="11">
      <t>モシ</t>
    </rPh>
    <rPh sb="13" eb="14">
      <t>ガツ</t>
    </rPh>
    <phoneticPr fontId="2"/>
  </si>
  <si>
    <t>２年総合学力テスト・７月</t>
    <rPh sb="1" eb="2">
      <t>ネン</t>
    </rPh>
    <rPh sb="2" eb="4">
      <t>ソウゴウ</t>
    </rPh>
    <rPh sb="4" eb="6">
      <t>ガクリョク</t>
    </rPh>
    <rPh sb="11" eb="12">
      <t>ガツ</t>
    </rPh>
    <phoneticPr fontId="2"/>
  </si>
  <si>
    <t>１年総合学力テスト７月</t>
    <rPh sb="1" eb="2">
      <t>ネン</t>
    </rPh>
    <rPh sb="2" eb="4">
      <t>ソウゴウ</t>
    </rPh>
    <rPh sb="4" eb="6">
      <t>ガクリョク</t>
    </rPh>
    <rPh sb="10" eb="11">
      <t>ガツ</t>
    </rPh>
    <phoneticPr fontId="2"/>
  </si>
  <si>
    <t>１年</t>
    <rPh sb="1" eb="2">
      <t>ネン</t>
    </rPh>
    <phoneticPr fontId="2"/>
  </si>
  <si>
    <t>共通テスト模試②</t>
    <rPh sb="0" eb="2">
      <t>キョウツウ</t>
    </rPh>
    <rPh sb="5" eb="7">
      <t>モシ</t>
    </rPh>
    <phoneticPr fontId="2"/>
  </si>
  <si>
    <t>小論文模試③</t>
    <rPh sb="0" eb="3">
      <t>ショウロンブン</t>
    </rPh>
    <rPh sb="3" eb="5">
      <t>モシ</t>
    </rPh>
    <phoneticPr fontId="2"/>
  </si>
  <si>
    <t>全統記述模試②</t>
    <rPh sb="0" eb="2">
      <t>ゼントウ</t>
    </rPh>
    <rPh sb="2" eb="4">
      <t>キジュツ</t>
    </rPh>
    <rPh sb="4" eb="6">
      <t>モシ</t>
    </rPh>
    <phoneticPr fontId="2"/>
  </si>
  <si>
    <t>道看護模試②</t>
    <rPh sb="0" eb="1">
      <t>ドウ</t>
    </rPh>
    <rPh sb="1" eb="3">
      <t>カンゴ</t>
    </rPh>
    <rPh sb="3" eb="5">
      <t>モシ</t>
    </rPh>
    <phoneticPr fontId="2"/>
  </si>
  <si>
    <t>大学入学共通テスト模試・９月</t>
    <rPh sb="0" eb="2">
      <t>ダイガク</t>
    </rPh>
    <rPh sb="2" eb="4">
      <t>ニュウガク</t>
    </rPh>
    <rPh sb="4" eb="6">
      <t>キョウツウ</t>
    </rPh>
    <rPh sb="9" eb="11">
      <t>モシ</t>
    </rPh>
    <rPh sb="13" eb="14">
      <t>ガツ</t>
    </rPh>
    <phoneticPr fontId="2"/>
  </si>
  <si>
    <t>２年道看護模試②</t>
    <rPh sb="1" eb="2">
      <t>ネン</t>
    </rPh>
    <rPh sb="2" eb="3">
      <t>ドウ</t>
    </rPh>
    <rPh sb="3" eb="5">
      <t>カンゴ</t>
    </rPh>
    <rPh sb="5" eb="7">
      <t>モシ</t>
    </rPh>
    <phoneticPr fontId="2"/>
  </si>
  <si>
    <t>２年公務員模試①</t>
    <rPh sb="1" eb="2">
      <t>ネン</t>
    </rPh>
    <rPh sb="2" eb="5">
      <t>コウムイン</t>
    </rPh>
    <rPh sb="5" eb="7">
      <t>モシ</t>
    </rPh>
    <phoneticPr fontId="2"/>
  </si>
  <si>
    <t>２年スタディサポート２回目・９月</t>
    <rPh sb="1" eb="2">
      <t>ネン</t>
    </rPh>
    <rPh sb="11" eb="13">
      <t>カイメ</t>
    </rPh>
    <rPh sb="15" eb="16">
      <t>ガツ</t>
    </rPh>
    <phoneticPr fontId="2"/>
  </si>
  <si>
    <t>大学入試共通テスト模試・10月</t>
    <rPh sb="0" eb="2">
      <t>ダイガク</t>
    </rPh>
    <rPh sb="2" eb="4">
      <t>ニュウシ</t>
    </rPh>
    <rPh sb="4" eb="6">
      <t>キョウツウ</t>
    </rPh>
    <rPh sb="9" eb="11">
      <t>モシ</t>
    </rPh>
    <rPh sb="14" eb="15">
      <t>ガツ</t>
    </rPh>
    <phoneticPr fontId="2"/>
  </si>
  <si>
    <t>道看護模試③</t>
    <rPh sb="0" eb="5">
      <t>ドウカンゴモシ</t>
    </rPh>
    <phoneticPr fontId="2"/>
  </si>
  <si>
    <t>共通テスト模試③</t>
    <rPh sb="0" eb="2">
      <t>キョウツウ</t>
    </rPh>
    <rPh sb="5" eb="7">
      <t>モシ</t>
    </rPh>
    <phoneticPr fontId="2"/>
  </si>
  <si>
    <t>全統記述模試③</t>
    <rPh sb="0" eb="2">
      <t>ゼントウ</t>
    </rPh>
    <rPh sb="2" eb="4">
      <t>キジュツ</t>
    </rPh>
    <rPh sb="4" eb="6">
      <t>モシ</t>
    </rPh>
    <phoneticPr fontId="2"/>
  </si>
  <si>
    <t>ベネッセ・駿台マーク模試③</t>
    <rPh sb="5" eb="7">
      <t>スンダイ</t>
    </rPh>
    <rPh sb="10" eb="12">
      <t>モシ</t>
    </rPh>
    <phoneticPr fontId="2"/>
  </si>
  <si>
    <t>道看護模試最終</t>
    <rPh sb="0" eb="1">
      <t>ドウ</t>
    </rPh>
    <rPh sb="1" eb="3">
      <t>カンゴ</t>
    </rPh>
    <rPh sb="3" eb="5">
      <t>モシ</t>
    </rPh>
    <rPh sb="5" eb="7">
      <t>サイシュウ</t>
    </rPh>
    <phoneticPr fontId="2"/>
  </si>
  <si>
    <t>2年総合学力テスト・11月</t>
    <rPh sb="1" eb="2">
      <t>ネン</t>
    </rPh>
    <rPh sb="2" eb="4">
      <t>ソウゴウ</t>
    </rPh>
    <rPh sb="4" eb="6">
      <t>ガクリョク</t>
    </rPh>
    <rPh sb="12" eb="13">
      <t>ガツ</t>
    </rPh>
    <phoneticPr fontId="2"/>
  </si>
  <si>
    <t>１年総合学力テスト・11月</t>
    <rPh sb="1" eb="2">
      <t>ネン</t>
    </rPh>
    <rPh sb="2" eb="4">
      <t>ソウゴウ</t>
    </rPh>
    <rPh sb="4" eb="6">
      <t>ガクリョク</t>
    </rPh>
    <rPh sb="12" eb="13">
      <t>ガツ</t>
    </rPh>
    <phoneticPr fontId="2"/>
  </si>
  <si>
    <t>1年</t>
    <rPh sb="1" eb="2">
      <t>ネン</t>
    </rPh>
    <phoneticPr fontId="2"/>
  </si>
  <si>
    <t>全統プレ共通テスト</t>
    <rPh sb="0" eb="2">
      <t>ゼントウ</t>
    </rPh>
    <rPh sb="4" eb="6">
      <t>キョウツウ</t>
    </rPh>
    <phoneticPr fontId="2"/>
  </si>
  <si>
    <t>3年</t>
    <rPh sb="1" eb="2">
      <t>ネン</t>
    </rPh>
    <phoneticPr fontId="2"/>
  </si>
  <si>
    <t>2年道看護模試③</t>
    <rPh sb="1" eb="2">
      <t>ネン</t>
    </rPh>
    <rPh sb="2" eb="3">
      <t>ドウ</t>
    </rPh>
    <rPh sb="3" eb="5">
      <t>カンゴ</t>
    </rPh>
    <rPh sb="5" eb="7">
      <t>モシ</t>
    </rPh>
    <phoneticPr fontId="2"/>
  </si>
  <si>
    <t>2年公務員模試②</t>
    <rPh sb="1" eb="2">
      <t>ネン</t>
    </rPh>
    <rPh sb="2" eb="5">
      <t>コウムイン</t>
    </rPh>
    <rPh sb="5" eb="7">
      <t>モシ</t>
    </rPh>
    <phoneticPr fontId="2"/>
  </si>
  <si>
    <t>2年公務員模試③</t>
    <rPh sb="1" eb="2">
      <t>ネン</t>
    </rPh>
    <rPh sb="2" eb="5">
      <t>コウムイン</t>
    </rPh>
    <rPh sb="5" eb="7">
      <t>モシ</t>
    </rPh>
    <phoneticPr fontId="2"/>
  </si>
  <si>
    <t>2年総合学力テスト・1月</t>
    <rPh sb="1" eb="2">
      <t>ネン</t>
    </rPh>
    <rPh sb="2" eb="4">
      <t>ソウゴウ</t>
    </rPh>
    <rPh sb="4" eb="6">
      <t>ガクリョク</t>
    </rPh>
    <rPh sb="11" eb="12">
      <t>ガツ</t>
    </rPh>
    <phoneticPr fontId="2"/>
  </si>
  <si>
    <t>2年道看護模試④</t>
    <rPh sb="1" eb="2">
      <t>ネン</t>
    </rPh>
    <rPh sb="2" eb="3">
      <t>ドウ</t>
    </rPh>
    <rPh sb="3" eb="5">
      <t>カンゴ</t>
    </rPh>
    <rPh sb="5" eb="7">
      <t>モシ</t>
    </rPh>
    <phoneticPr fontId="2"/>
  </si>
  <si>
    <t>１年総合学力テスト１月</t>
    <rPh sb="1" eb="6">
      <t>ネンソウゴウガクリョク</t>
    </rPh>
    <rPh sb="10" eb="11">
      <t>ガツ</t>
    </rPh>
    <phoneticPr fontId="2"/>
  </si>
  <si>
    <t>１年</t>
    <rPh sb="1" eb="2">
      <t>ネン</t>
    </rPh>
    <phoneticPr fontId="2"/>
  </si>
  <si>
    <t>２年大学入試共通テスト模試・２月</t>
    <rPh sb="1" eb="2">
      <t>ネン</t>
    </rPh>
    <rPh sb="2" eb="8">
      <t>ダイガクニュウシキョウツウ</t>
    </rPh>
    <rPh sb="11" eb="13">
      <t>モシ</t>
    </rPh>
    <rPh sb="15" eb="16">
      <t>ガツ</t>
    </rPh>
    <phoneticPr fontId="2"/>
  </si>
  <si>
    <t>２年公務員模試④</t>
    <rPh sb="1" eb="2">
      <t>ネン</t>
    </rPh>
    <rPh sb="2" eb="5">
      <t>コウムイン</t>
    </rPh>
    <rPh sb="5" eb="7">
      <t>モシ</t>
    </rPh>
    <phoneticPr fontId="2"/>
  </si>
  <si>
    <t>実用英語検定準１級</t>
    <rPh sb="0" eb="2">
      <t>ジツヨウ</t>
    </rPh>
    <rPh sb="2" eb="4">
      <t>エイゴ</t>
    </rPh>
    <rPh sb="4" eb="6">
      <t>ケンテイ</t>
    </rPh>
    <rPh sb="6" eb="7">
      <t>ジュン</t>
    </rPh>
    <rPh sb="8" eb="9">
      <t>キュウ</t>
    </rPh>
    <phoneticPr fontId="2"/>
  </si>
  <si>
    <t>３年</t>
    <rPh sb="1" eb="2">
      <t>ネン</t>
    </rPh>
    <phoneticPr fontId="2"/>
  </si>
  <si>
    <t>第２回実用英語検定</t>
    <rPh sb="0" eb="1">
      <t>ダイ</t>
    </rPh>
    <rPh sb="2" eb="3">
      <t>カイ</t>
    </rPh>
    <rPh sb="3" eb="5">
      <t>ジツヨウ</t>
    </rPh>
    <rPh sb="5" eb="7">
      <t>エイゴ</t>
    </rPh>
    <rPh sb="7" eb="9">
      <t>ケンテイ</t>
    </rPh>
    <phoneticPr fontId="2"/>
  </si>
  <si>
    <t>１～３年</t>
    <rPh sb="3" eb="4">
      <t>ネン</t>
    </rPh>
    <phoneticPr fontId="2"/>
  </si>
  <si>
    <t>第１回実用英語検定</t>
    <rPh sb="0" eb="1">
      <t>ダイ</t>
    </rPh>
    <rPh sb="2" eb="3">
      <t>カイ</t>
    </rPh>
    <rPh sb="3" eb="5">
      <t>ジツヨウ</t>
    </rPh>
    <rPh sb="5" eb="7">
      <t>エイゴ</t>
    </rPh>
    <rPh sb="7" eb="9">
      <t>ケンテイ</t>
    </rPh>
    <phoneticPr fontId="2"/>
  </si>
  <si>
    <t>第３回実用英語検定</t>
    <rPh sb="0" eb="1">
      <t>ダイ</t>
    </rPh>
    <rPh sb="2" eb="3">
      <t>カイ</t>
    </rPh>
    <rPh sb="3" eb="5">
      <t>ジツヨウ</t>
    </rPh>
    <rPh sb="5" eb="7">
      <t>エイゴ</t>
    </rPh>
    <rPh sb="7" eb="9">
      <t>ケンテイ</t>
    </rPh>
    <phoneticPr fontId="2"/>
  </si>
  <si>
    <t>第２回漢字検定</t>
    <rPh sb="0" eb="1">
      <t>ダイ</t>
    </rPh>
    <rPh sb="2" eb="3">
      <t>カイ</t>
    </rPh>
    <rPh sb="3" eb="5">
      <t>カンジ</t>
    </rPh>
    <rPh sb="5" eb="7">
      <t>ケンテイ</t>
    </rPh>
    <phoneticPr fontId="2"/>
  </si>
  <si>
    <t>スタディサポート１年１回</t>
    <rPh sb="9" eb="10">
      <t>ネン</t>
    </rPh>
    <rPh sb="11" eb="12">
      <t>カイ</t>
    </rPh>
    <phoneticPr fontId="2"/>
  </si>
  <si>
    <t>進路サポート１年</t>
    <rPh sb="0" eb="2">
      <t>シンロ</t>
    </rPh>
    <rPh sb="7" eb="8">
      <t>ネン</t>
    </rPh>
    <phoneticPr fontId="2"/>
  </si>
  <si>
    <t>１年</t>
    <rPh sb="1" eb="2">
      <t>ネン</t>
    </rPh>
    <phoneticPr fontId="2"/>
  </si>
  <si>
    <t>９／２２～２５</t>
    <phoneticPr fontId="2"/>
  </si>
  <si>
    <t>北海道高等学校バレーボール大会遠征費</t>
    <rPh sb="0" eb="3">
      <t>ホッカイドウ</t>
    </rPh>
    <rPh sb="3" eb="7">
      <t>コウトウガッコウ</t>
    </rPh>
    <rPh sb="13" eb="15">
      <t>タイカイ</t>
    </rPh>
    <rPh sb="15" eb="18">
      <t>エンセイヒ</t>
    </rPh>
    <phoneticPr fontId="2"/>
  </si>
  <si>
    <t>２／４～５</t>
    <phoneticPr fontId="2"/>
  </si>
  <si>
    <t>通学交通費助成（後期・３年）</t>
    <rPh sb="0" eb="2">
      <t>ツウガク</t>
    </rPh>
    <rPh sb="2" eb="5">
      <t>コウツウヒ</t>
    </rPh>
    <rPh sb="5" eb="7">
      <t>ジョセイ</t>
    </rPh>
    <rPh sb="8" eb="10">
      <t>コウキ</t>
    </rPh>
    <rPh sb="12" eb="13">
      <t>ネン</t>
    </rPh>
    <phoneticPr fontId="2"/>
  </si>
  <si>
    <t>北海道高等学校選抜卓球大会兼全国高等学校選抜卓球大会北海道予選会</t>
    <rPh sb="0" eb="3">
      <t>ホッカイドウ</t>
    </rPh>
    <rPh sb="3" eb="7">
      <t>コウトウガッコウ</t>
    </rPh>
    <rPh sb="7" eb="9">
      <t>センバツ</t>
    </rPh>
    <rPh sb="9" eb="11">
      <t>タッキュウ</t>
    </rPh>
    <rPh sb="11" eb="13">
      <t>タイカイ</t>
    </rPh>
    <rPh sb="13" eb="14">
      <t>ケン</t>
    </rPh>
    <rPh sb="14" eb="16">
      <t>ゼンコク</t>
    </rPh>
    <rPh sb="16" eb="20">
      <t>コウトウガッコウ</t>
    </rPh>
    <rPh sb="20" eb="22">
      <t>センバツ</t>
    </rPh>
    <rPh sb="22" eb="24">
      <t>タッキュウ</t>
    </rPh>
    <rPh sb="24" eb="26">
      <t>タイカイ</t>
    </rPh>
    <rPh sb="26" eb="29">
      <t>ホッカイドウ</t>
    </rPh>
    <rPh sb="29" eb="32">
      <t>ヨセンカイ</t>
    </rPh>
    <phoneticPr fontId="2"/>
  </si>
  <si>
    <t>２／３～４</t>
    <phoneticPr fontId="2"/>
  </si>
  <si>
    <t>社会人常識マナー検定３級</t>
    <rPh sb="0" eb="3">
      <t>シャカイジン</t>
    </rPh>
    <rPh sb="3" eb="5">
      <t>ジョウシキ</t>
    </rPh>
    <rPh sb="8" eb="10">
      <t>ケンテイ</t>
    </rPh>
    <rPh sb="11" eb="12">
      <t>キュウ</t>
    </rPh>
    <phoneticPr fontId="2"/>
  </si>
  <si>
    <t>３年</t>
    <rPh sb="1" eb="2">
      <t>ネン</t>
    </rPh>
    <phoneticPr fontId="2"/>
  </si>
  <si>
    <t>随時</t>
    <rPh sb="0" eb="2">
      <t>ズイジ</t>
    </rPh>
    <phoneticPr fontId="2"/>
  </si>
  <si>
    <t>進路講話　講師謝礼</t>
    <rPh sb="0" eb="2">
      <t>シンロ</t>
    </rPh>
    <rPh sb="2" eb="4">
      <t>コウワ</t>
    </rPh>
    <rPh sb="5" eb="7">
      <t>コウシ</t>
    </rPh>
    <rPh sb="7" eb="9">
      <t>シャレイ</t>
    </rPh>
    <phoneticPr fontId="2"/>
  </si>
  <si>
    <t>講師交通費等</t>
    <rPh sb="0" eb="2">
      <t>コウシ</t>
    </rPh>
    <rPh sb="2" eb="5">
      <t>コウツウヒ</t>
    </rPh>
    <rPh sb="5" eb="6">
      <t>トウ</t>
    </rPh>
    <phoneticPr fontId="2"/>
  </si>
  <si>
    <t>販売実習参加生徒交通費補助(商業・農業)</t>
    <rPh sb="14" eb="16">
      <t>ショウギョウ</t>
    </rPh>
    <rPh sb="17" eb="19">
      <t>ノウギョウ</t>
    </rPh>
    <phoneticPr fontId="2"/>
  </si>
  <si>
    <t>課題研究のための調査地への生徒交通費補助(商業)</t>
    <rPh sb="0" eb="2">
      <t>カダイ</t>
    </rPh>
    <rPh sb="2" eb="4">
      <t>ケンキュウ</t>
    </rPh>
    <rPh sb="8" eb="11">
      <t>チョウサチ</t>
    </rPh>
    <rPh sb="13" eb="15">
      <t>セイト</t>
    </rPh>
    <rPh sb="15" eb="18">
      <t>コウツウヒ</t>
    </rPh>
    <rPh sb="18" eb="20">
      <t>ホジョ</t>
    </rPh>
    <rPh sb="21" eb="23">
      <t>ショウギョウ</t>
    </rPh>
    <phoneticPr fontId="2"/>
  </si>
  <si>
    <t>課題研究学習用教材購入</t>
    <rPh sb="0" eb="2">
      <t>カダイ</t>
    </rPh>
    <rPh sb="2" eb="4">
      <t>ケンキュウ</t>
    </rPh>
    <rPh sb="4" eb="7">
      <t>ガクシュウヨウ</t>
    </rPh>
    <rPh sb="7" eb="9">
      <t>キョウザイ</t>
    </rPh>
    <rPh sb="9" eb="11">
      <t>コウニュウ</t>
    </rPh>
    <phoneticPr fontId="2"/>
  </si>
  <si>
    <t>12月以降</t>
    <rPh sb="2" eb="5">
      <t>ガツイコウ</t>
    </rPh>
    <phoneticPr fontId="2"/>
  </si>
  <si>
    <t>講演会謝礼</t>
    <rPh sb="0" eb="3">
      <t>コウエンカイ</t>
    </rPh>
    <rPh sb="3" eb="5">
      <t>シャレイ</t>
    </rPh>
    <phoneticPr fontId="2"/>
  </si>
  <si>
    <t>芸術鑑賞</t>
    <rPh sb="0" eb="4">
      <t>ゲイジュツカンショウ</t>
    </rPh>
    <phoneticPr fontId="2"/>
  </si>
  <si>
    <t>第1回　漢字検定</t>
    <rPh sb="0" eb="1">
      <t>ダイ</t>
    </rPh>
    <rPh sb="2" eb="3">
      <t>カイ</t>
    </rPh>
    <rPh sb="4" eb="6">
      <t>カンジ</t>
    </rPh>
    <rPh sb="6" eb="8">
      <t>ケンテイ</t>
    </rPh>
    <phoneticPr fontId="2"/>
  </si>
  <si>
    <t>3級､準2級､2級</t>
    <rPh sb="1" eb="2">
      <t>キュウ</t>
    </rPh>
    <rPh sb="3" eb="4">
      <t>ジュン</t>
    </rPh>
    <rPh sb="5" eb="6">
      <t>キュウ</t>
    </rPh>
    <rPh sb="8" eb="9">
      <t>キュウ</t>
    </rPh>
    <phoneticPr fontId="2"/>
  </si>
  <si>
    <t>第140回　全商珠算・電卓実務検定　(普通計算部門・ビジネス計算部門)</t>
    <rPh sb="0" eb="1">
      <t>ダイ</t>
    </rPh>
    <rPh sb="4" eb="5">
      <t>カイ</t>
    </rPh>
    <rPh sb="6" eb="8">
      <t>ゼンショウ</t>
    </rPh>
    <rPh sb="8" eb="10">
      <t>シュザン</t>
    </rPh>
    <rPh sb="11" eb="13">
      <t>デンタク</t>
    </rPh>
    <rPh sb="13" eb="15">
      <t>ジツム</t>
    </rPh>
    <rPh sb="15" eb="17">
      <t>ケンテイ</t>
    </rPh>
    <rPh sb="19" eb="21">
      <t>フツウ</t>
    </rPh>
    <rPh sb="21" eb="23">
      <t>ケイサン</t>
    </rPh>
    <rPh sb="23" eb="25">
      <t>ブモン</t>
    </rPh>
    <rPh sb="30" eb="32">
      <t>ケイサン</t>
    </rPh>
    <rPh sb="32" eb="34">
      <t>ブモン</t>
    </rPh>
    <phoneticPr fontId="2"/>
  </si>
  <si>
    <t>1級､2級､3級</t>
    <rPh sb="1" eb="2">
      <t>キュウ</t>
    </rPh>
    <rPh sb="4" eb="5">
      <t>キュウ</t>
    </rPh>
    <rPh sb="7" eb="8">
      <t>キュウ</t>
    </rPh>
    <phoneticPr fontId="2"/>
  </si>
  <si>
    <t>第64回　全商ビジネス文書実務検定試験(ビジネス文書)(速度)</t>
    <rPh sb="0" eb="1">
      <t>ダイ</t>
    </rPh>
    <rPh sb="3" eb="4">
      <t>カイ</t>
    </rPh>
    <rPh sb="5" eb="7">
      <t>ゼンショウ</t>
    </rPh>
    <rPh sb="11" eb="13">
      <t>ブンショ</t>
    </rPh>
    <rPh sb="13" eb="15">
      <t>ジツム</t>
    </rPh>
    <rPh sb="15" eb="17">
      <t>ケンテイ</t>
    </rPh>
    <rPh sb="17" eb="19">
      <t>シケン</t>
    </rPh>
    <rPh sb="24" eb="26">
      <t>ブンショ</t>
    </rPh>
    <rPh sb="28" eb="30">
      <t>ソクド</t>
    </rPh>
    <phoneticPr fontId="2"/>
  </si>
  <si>
    <t>第64回　全商英語検定</t>
    <rPh sb="0" eb="1">
      <t>ダイ</t>
    </rPh>
    <rPh sb="3" eb="4">
      <t>カイ</t>
    </rPh>
    <rPh sb="5" eb="7">
      <t>ゼンショウ</t>
    </rPh>
    <rPh sb="7" eb="9">
      <t>エイゴ</t>
    </rPh>
    <rPh sb="9" eb="11">
      <t>ケンテイ</t>
    </rPh>
    <phoneticPr fontId="2"/>
  </si>
  <si>
    <t>第63回　全商情報処理検定</t>
    <rPh sb="0" eb="1">
      <t>ダイ</t>
    </rPh>
    <rPh sb="3" eb="4">
      <t>カイ</t>
    </rPh>
    <rPh sb="5" eb="7">
      <t>ゼンショウ</t>
    </rPh>
    <rPh sb="7" eb="9">
      <t>ジョウホウ</t>
    </rPh>
    <rPh sb="9" eb="11">
      <t>ショリ</t>
    </rPh>
    <rPh sb="11" eb="13">
      <t>ケンテイ</t>
    </rPh>
    <phoneticPr fontId="2"/>
  </si>
  <si>
    <t>3級､2級､1級</t>
    <rPh sb="1" eb="2">
      <t>キュウ</t>
    </rPh>
    <rPh sb="4" eb="5">
      <t>キュウ</t>
    </rPh>
    <rPh sb="7" eb="8">
      <t>キュウ</t>
    </rPh>
    <phoneticPr fontId="2"/>
  </si>
  <si>
    <t>第2回　漢字検定</t>
    <rPh sb="0" eb="1">
      <t>ダイ</t>
    </rPh>
    <rPh sb="2" eb="3">
      <t>カイ</t>
    </rPh>
    <rPh sb="4" eb="6">
      <t>カンジ</t>
    </rPh>
    <rPh sb="6" eb="8">
      <t>ケンテイ</t>
    </rPh>
    <phoneticPr fontId="2"/>
  </si>
  <si>
    <t>第141回　全商珠算・電卓実務検定</t>
    <rPh sb="0" eb="1">
      <t>ダイ</t>
    </rPh>
    <rPh sb="4" eb="5">
      <t>カイ</t>
    </rPh>
    <rPh sb="6" eb="10">
      <t>ゼンショウシュザン</t>
    </rPh>
    <rPh sb="11" eb="17">
      <t>デンタクジツムケンテイ</t>
    </rPh>
    <phoneticPr fontId="2"/>
  </si>
  <si>
    <t>1級普通計算･ビジネス部門､2級普通計算･ビジネス部門､3級普通計算･ビジネス部門</t>
    <phoneticPr fontId="2"/>
  </si>
  <si>
    <t>第156回　日商簿記検定試験</t>
    <rPh sb="0" eb="1">
      <t>ダイ</t>
    </rPh>
    <rPh sb="4" eb="5">
      <t>カイ</t>
    </rPh>
    <rPh sb="6" eb="14">
      <t>ニッショウボキケンテイシケン</t>
    </rPh>
    <phoneticPr fontId="2"/>
  </si>
  <si>
    <t>3級､2級</t>
    <rPh sb="1" eb="2">
      <t>キュウ</t>
    </rPh>
    <phoneticPr fontId="2"/>
  </si>
  <si>
    <t>第65回　全商ビジネス文書実務検定試験(ビジネス文書)(速度)</t>
    <rPh sb="0" eb="1">
      <t>ダイ</t>
    </rPh>
    <rPh sb="3" eb="4">
      <t>カイ</t>
    </rPh>
    <rPh sb="5" eb="7">
      <t>ゼンショウ</t>
    </rPh>
    <rPh sb="11" eb="13">
      <t>ブンショ</t>
    </rPh>
    <rPh sb="13" eb="15">
      <t>ジツム</t>
    </rPh>
    <rPh sb="15" eb="17">
      <t>ケンテイ</t>
    </rPh>
    <rPh sb="17" eb="19">
      <t>シケン</t>
    </rPh>
    <phoneticPr fontId="2"/>
  </si>
  <si>
    <t>第65回　全商英語検定</t>
    <rPh sb="0" eb="1">
      <t>ダイ</t>
    </rPh>
    <rPh sb="3" eb="4">
      <t>カイ</t>
    </rPh>
    <rPh sb="5" eb="7">
      <t>ゼンショウ</t>
    </rPh>
    <rPh sb="7" eb="9">
      <t>エイゴ</t>
    </rPh>
    <rPh sb="9" eb="11">
      <t>ケンテイ</t>
    </rPh>
    <phoneticPr fontId="2"/>
  </si>
  <si>
    <t>第3回　漢字検定</t>
    <rPh sb="0" eb="1">
      <t>ダイ</t>
    </rPh>
    <rPh sb="2" eb="3">
      <t>カイ</t>
    </rPh>
    <rPh sb="4" eb="6">
      <t>カンジ</t>
    </rPh>
    <rPh sb="6" eb="8">
      <t>ケンテイ</t>
    </rPh>
    <phoneticPr fontId="2"/>
  </si>
  <si>
    <t>第91回　全商簿記実務検定</t>
    <rPh sb="0" eb="1">
      <t>ダイ</t>
    </rPh>
    <rPh sb="3" eb="4">
      <t>カイ</t>
    </rPh>
    <rPh sb="5" eb="7">
      <t>ゼンショウ</t>
    </rPh>
    <rPh sb="7" eb="9">
      <t>ボキ</t>
    </rPh>
    <rPh sb="9" eb="11">
      <t>ジツム</t>
    </rPh>
    <rPh sb="11" eb="13">
      <t>ケンテイ</t>
    </rPh>
    <phoneticPr fontId="2"/>
  </si>
  <si>
    <t>3級､2級､1級会計、1級原価計算</t>
    <rPh sb="1" eb="2">
      <t>キュウ</t>
    </rPh>
    <rPh sb="4" eb="5">
      <t>キュウ</t>
    </rPh>
    <rPh sb="7" eb="8">
      <t>キュウ</t>
    </rPh>
    <rPh sb="8" eb="10">
      <t>カイケイ</t>
    </rPh>
    <rPh sb="12" eb="13">
      <t>キュウ</t>
    </rPh>
    <rPh sb="13" eb="15">
      <t>ゲンカ</t>
    </rPh>
    <rPh sb="15" eb="17">
      <t>ケイサン</t>
    </rPh>
    <phoneticPr fontId="2"/>
  </si>
  <si>
    <t>第64回　全商情報処理検定</t>
    <rPh sb="0" eb="1">
      <t>ダイ</t>
    </rPh>
    <rPh sb="3" eb="4">
      <t>カイ</t>
    </rPh>
    <rPh sb="5" eb="7">
      <t>ゼンショウ</t>
    </rPh>
    <rPh sb="7" eb="9">
      <t>ジョウホウ</t>
    </rPh>
    <rPh sb="9" eb="11">
      <t>ショリ</t>
    </rPh>
    <rPh sb="11" eb="13">
      <t>ケンテイ</t>
    </rPh>
    <phoneticPr fontId="2"/>
  </si>
  <si>
    <t>第35回　全商商業経済検定</t>
    <rPh sb="0" eb="1">
      <t>ダイ</t>
    </rPh>
    <rPh sb="3" eb="4">
      <t>カイ</t>
    </rPh>
    <rPh sb="5" eb="7">
      <t>ゼンショウ</t>
    </rPh>
    <rPh sb="7" eb="9">
      <t>ショウギョウ</t>
    </rPh>
    <rPh sb="9" eb="11">
      <t>ケイザイ</t>
    </rPh>
    <rPh sb="11" eb="13">
      <t>ケンテイ</t>
    </rPh>
    <phoneticPr fontId="2"/>
  </si>
  <si>
    <t>ﾏｰｹﾃｨﾝｸﾞ､ﾋﾞｼﾞﾈｽ経済､ﾋﾞｼﾞﾈｽ基礎</t>
    <rPh sb="15" eb="17">
      <t>ケイザイ</t>
    </rPh>
    <rPh sb="24" eb="26">
      <t>キソ</t>
    </rPh>
    <phoneticPr fontId="2"/>
  </si>
  <si>
    <t>第201回　全経簿記能力検定</t>
    <rPh sb="0" eb="1">
      <t>ダイ</t>
    </rPh>
    <rPh sb="4" eb="5">
      <t>カイ</t>
    </rPh>
    <rPh sb="6" eb="8">
      <t>ゼンケイ</t>
    </rPh>
    <rPh sb="8" eb="10">
      <t>ボキ</t>
    </rPh>
    <rPh sb="10" eb="12">
      <t>ノウリョク</t>
    </rPh>
    <rPh sb="12" eb="14">
      <t>ケンテイ</t>
    </rPh>
    <phoneticPr fontId="2"/>
  </si>
  <si>
    <t>3級</t>
    <rPh sb="1" eb="2">
      <t>キュウ</t>
    </rPh>
    <phoneticPr fontId="2"/>
  </si>
  <si>
    <t>第157回　日商簿記検定試験</t>
    <rPh sb="0" eb="1">
      <t>ダイ</t>
    </rPh>
    <rPh sb="4" eb="5">
      <t>カイ</t>
    </rPh>
    <rPh sb="6" eb="14">
      <t>ニッショウボキケンテイシケン</t>
    </rPh>
    <phoneticPr fontId="2"/>
  </si>
  <si>
    <t>随時　</t>
    <rPh sb="0" eb="2">
      <t>ズイジ</t>
    </rPh>
    <phoneticPr fontId="2"/>
  </si>
  <si>
    <t>ＩＴパスポート試験　（商業）</t>
    <rPh sb="7" eb="9">
      <t>シケン</t>
    </rPh>
    <rPh sb="11" eb="13">
      <t>ショウギョウ</t>
    </rPh>
    <phoneticPr fontId="2"/>
  </si>
  <si>
    <t>食品衛生責任者養成講習</t>
    <rPh sb="7" eb="9">
      <t>ヨウセイ</t>
    </rPh>
    <phoneticPr fontId="2"/>
  </si>
  <si>
    <t>日本農業技術検定</t>
    <rPh sb="0" eb="2">
      <t>ニホン</t>
    </rPh>
    <rPh sb="2" eb="4">
      <t>ノウギョウ</t>
    </rPh>
    <rPh sb="4" eb="6">
      <t>ギジュツ</t>
    </rPh>
    <rPh sb="6" eb="8">
      <t>ケンテイ</t>
    </rPh>
    <phoneticPr fontId="2"/>
  </si>
  <si>
    <t>危険物取扱者（丙種・乙種第４類）</t>
    <rPh sb="0" eb="3">
      <t>キケンブツ</t>
    </rPh>
    <rPh sb="3" eb="6">
      <t>トリアツカイシャ</t>
    </rPh>
    <rPh sb="7" eb="9">
      <t>ヘイシュ</t>
    </rPh>
    <rPh sb="10" eb="12">
      <t>オツシュ</t>
    </rPh>
    <rPh sb="12" eb="13">
      <t>ダイ</t>
    </rPh>
    <rPh sb="14" eb="15">
      <t>ルイ</t>
    </rPh>
    <phoneticPr fontId="2"/>
  </si>
  <si>
    <t>随時　2月2日実施予定</t>
    <rPh sb="0" eb="2">
      <t>ズイジ</t>
    </rPh>
    <rPh sb="4" eb="5">
      <t>ガツ</t>
    </rPh>
    <rPh sb="6" eb="7">
      <t>ニチ</t>
    </rPh>
    <rPh sb="7" eb="9">
      <t>ジッシ</t>
    </rPh>
    <rPh sb="9" eb="11">
      <t>ヨテイ</t>
    </rPh>
    <phoneticPr fontId="2"/>
  </si>
  <si>
    <t>8月5日・6日・11日</t>
    <rPh sb="1" eb="2">
      <t>/</t>
    </rPh>
    <rPh sb="10" eb="11">
      <t>ニチ</t>
    </rPh>
    <phoneticPr fontId="2"/>
  </si>
  <si>
    <t>アーク溶接技能講習</t>
    <rPh sb="3" eb="5">
      <t>ヨウセツ</t>
    </rPh>
    <rPh sb="5" eb="7">
      <t>ギノウ</t>
    </rPh>
    <rPh sb="7" eb="9">
      <t>コウシュウ</t>
    </rPh>
    <phoneticPr fontId="2"/>
  </si>
  <si>
    <t>珠算・電卓検定試験問題集</t>
    <rPh sb="0" eb="2">
      <t>シュザン</t>
    </rPh>
    <rPh sb="3" eb="5">
      <t>デンタク</t>
    </rPh>
    <rPh sb="5" eb="7">
      <t>ケンテイ</t>
    </rPh>
    <rPh sb="7" eb="9">
      <t>シケン</t>
    </rPh>
    <rPh sb="9" eb="12">
      <t>モンダイシュウ</t>
    </rPh>
    <phoneticPr fontId="2"/>
  </si>
  <si>
    <t>ビジネス文書検定問題集等</t>
    <rPh sb="4" eb="6">
      <t>ブンショ</t>
    </rPh>
    <rPh sb="6" eb="8">
      <t>ケンテイ</t>
    </rPh>
    <rPh sb="8" eb="11">
      <t>モンダイシュウ</t>
    </rPh>
    <rPh sb="11" eb="12">
      <t>トウ</t>
    </rPh>
    <phoneticPr fontId="2"/>
  </si>
  <si>
    <t>簿記実務検定問題集</t>
    <rPh sb="0" eb="2">
      <t>ボキ</t>
    </rPh>
    <rPh sb="2" eb="4">
      <t>ジツム</t>
    </rPh>
    <rPh sb="4" eb="6">
      <t>ケンテイ</t>
    </rPh>
    <rPh sb="6" eb="9">
      <t>モンダイシュウ</t>
    </rPh>
    <phoneticPr fontId="2"/>
  </si>
  <si>
    <t>ビジネスコミュニケーション問題集</t>
    <rPh sb="13" eb="16">
      <t>モンダイシュウ</t>
    </rPh>
    <phoneticPr fontId="2"/>
  </si>
  <si>
    <t>危険物取扱者検定問題集</t>
    <rPh sb="0" eb="3">
      <t>キケンブツ</t>
    </rPh>
    <rPh sb="3" eb="5">
      <t>トリアツカイ</t>
    </rPh>
    <rPh sb="5" eb="6">
      <t>シャ</t>
    </rPh>
    <rPh sb="6" eb="8">
      <t>ケンテイ</t>
    </rPh>
    <rPh sb="8" eb="11">
      <t>モンダイシュウ</t>
    </rPh>
    <phoneticPr fontId="2"/>
  </si>
  <si>
    <t>進路マップ基礎診断テスト</t>
    <rPh sb="0" eb="2">
      <t>シンロ</t>
    </rPh>
    <rPh sb="5" eb="7">
      <t>キソ</t>
    </rPh>
    <rPh sb="7" eb="9">
      <t>シンダン</t>
    </rPh>
    <phoneticPr fontId="2"/>
  </si>
  <si>
    <t>Ａ２版カラー　市内小中学校、関連施設配布用</t>
    <rPh sb="2" eb="3">
      <t>バン</t>
    </rPh>
    <rPh sb="7" eb="9">
      <t>シナイ</t>
    </rPh>
    <rPh sb="9" eb="13">
      <t>ショウチュウガッコウ</t>
    </rPh>
    <rPh sb="14" eb="16">
      <t>カンレン</t>
    </rPh>
    <rPh sb="16" eb="18">
      <t>シセツ</t>
    </rPh>
    <rPh sb="18" eb="21">
      <t>ハイフヨウ</t>
    </rPh>
    <phoneticPr fontId="2"/>
  </si>
  <si>
    <t>ちらし</t>
    <phoneticPr fontId="2"/>
  </si>
  <si>
    <t>コピー用紙</t>
    <rPh sb="3" eb="5">
      <t>ヨウシ</t>
    </rPh>
    <phoneticPr fontId="2"/>
  </si>
  <si>
    <t>Ａ４版</t>
    <rPh sb="2" eb="3">
      <t>バン</t>
    </rPh>
    <phoneticPr fontId="2"/>
  </si>
  <si>
    <t>印刷機インク・マスター</t>
    <rPh sb="0" eb="3">
      <t>インサツキ</t>
    </rPh>
    <phoneticPr fontId="2"/>
  </si>
  <si>
    <t xml:space="preserve">
人数</t>
    <rPh sb="1" eb="3">
      <t>ニンズウ</t>
    </rPh>
    <phoneticPr fontId="2"/>
  </si>
  <si>
    <t>2/3～2/4</t>
    <phoneticPr fontId="2"/>
  </si>
  <si>
    <t>全道大会遠征費</t>
    <rPh sb="0" eb="2">
      <t>ゼンドウ</t>
    </rPh>
    <rPh sb="2" eb="4">
      <t>タイカイ</t>
    </rPh>
    <rPh sb="4" eb="7">
      <t>エンセイヒ</t>
    </rPh>
    <phoneticPr fontId="2"/>
  </si>
  <si>
    <t>備品購入</t>
    <rPh sb="0" eb="2">
      <t>ビヒン</t>
    </rPh>
    <rPh sb="2" eb="4">
      <t>コウニュウ</t>
    </rPh>
    <phoneticPr fontId="2"/>
  </si>
  <si>
    <t>通学交通費助成（１回目）</t>
    <rPh sb="0" eb="2">
      <t>ツウガク</t>
    </rPh>
    <rPh sb="2" eb="5">
      <t>コウツウヒ</t>
    </rPh>
    <rPh sb="5" eb="7">
      <t>ジョセイ</t>
    </rPh>
    <rPh sb="9" eb="11">
      <t>カイメ</t>
    </rPh>
    <phoneticPr fontId="2"/>
  </si>
  <si>
    <t>通学交通費助成（２回目）</t>
    <rPh sb="0" eb="2">
      <t>ツウガク</t>
    </rPh>
    <rPh sb="2" eb="5">
      <t>コウツウヒ</t>
    </rPh>
    <rPh sb="5" eb="7">
      <t>ジョセイ</t>
    </rPh>
    <rPh sb="9" eb="11">
      <t>カイメ</t>
    </rPh>
    <phoneticPr fontId="2"/>
  </si>
  <si>
    <t>通学交通費助成（３回目）</t>
    <rPh sb="0" eb="2">
      <t>ツウガク</t>
    </rPh>
    <rPh sb="2" eb="5">
      <t>コウツウヒ</t>
    </rPh>
    <rPh sb="5" eb="7">
      <t>ジョセイ</t>
    </rPh>
    <rPh sb="9" eb="11">
      <t>カイメ</t>
    </rPh>
    <phoneticPr fontId="2"/>
  </si>
  <si>
    <t>【東高】</t>
    <rPh sb="1" eb="2">
      <t>ヒガシ</t>
    </rPh>
    <rPh sb="2" eb="3">
      <t>コウ</t>
    </rPh>
    <phoneticPr fontId="2"/>
  </si>
  <si>
    <t>【西高】</t>
    <rPh sb="1" eb="3">
      <t>ニシコウ</t>
    </rPh>
    <phoneticPr fontId="2"/>
  </si>
  <si>
    <t>実施日</t>
    <phoneticPr fontId="2"/>
  </si>
  <si>
    <t>（別記様式第３号　別紙）</t>
    <rPh sb="1" eb="3">
      <t>ベッキ</t>
    </rPh>
    <rPh sb="3" eb="5">
      <t>ヨウシキ</t>
    </rPh>
    <rPh sb="5" eb="6">
      <t>ダイ</t>
    </rPh>
    <rPh sb="7" eb="8">
      <t>ゴウ</t>
    </rPh>
    <rPh sb="9" eb="11">
      <t>ベッシ</t>
    </rPh>
    <phoneticPr fontId="2"/>
  </si>
  <si>
    <t>購入日</t>
    <rPh sb="0" eb="2">
      <t>コウニュウ</t>
    </rPh>
    <rPh sb="2" eb="3">
      <t>ビ</t>
    </rPh>
    <phoneticPr fontId="2"/>
  </si>
  <si>
    <t>3月4日、3月16日</t>
    <rPh sb="1" eb="2">
      <t>ガツ</t>
    </rPh>
    <rPh sb="3" eb="4">
      <t>ニチ</t>
    </rPh>
    <rPh sb="6" eb="7">
      <t>ガツ</t>
    </rPh>
    <rPh sb="9" eb="10">
      <t>ニチ</t>
    </rPh>
    <phoneticPr fontId="2"/>
  </si>
  <si>
    <t>2月16日、3月1日</t>
    <rPh sb="1" eb="2">
      <t>ガツ</t>
    </rPh>
    <rPh sb="4" eb="5">
      <t>ニチ</t>
    </rPh>
    <rPh sb="7" eb="8">
      <t>ガツ</t>
    </rPh>
    <rPh sb="9" eb="10">
      <t>ニチ</t>
    </rPh>
    <phoneticPr fontId="2"/>
  </si>
  <si>
    <t>3月9日、3月12日、
3月15日、3月18日</t>
    <rPh sb="1" eb="2">
      <t>ガツ</t>
    </rPh>
    <rPh sb="3" eb="4">
      <t>ニチ</t>
    </rPh>
    <rPh sb="6" eb="7">
      <t>ガツ</t>
    </rPh>
    <rPh sb="9" eb="10">
      <t>ニチ</t>
    </rPh>
    <rPh sb="13" eb="14">
      <t>ガツ</t>
    </rPh>
    <rPh sb="16" eb="17">
      <t>ニチ</t>
    </rPh>
    <rPh sb="19" eb="20">
      <t>ガツ</t>
    </rPh>
    <rPh sb="22" eb="23">
      <t>ニチ</t>
    </rPh>
    <phoneticPr fontId="2"/>
  </si>
  <si>
    <t>12/18購入</t>
    <rPh sb="5" eb="7">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</si>
</sst>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円&quot;"/>
    <numFmt numFmtId="177" formatCode="&quot;(事業費計&quot;#,##0&quot;円&quot;"/>
    <numFmt numFmtId="178" formatCode="&quot;、延べ人数 &quot;#,##0&quot;人）&quot;"/>
    <numFmt numFmtId="179" formatCode="#,##0;&quot;△ &quot;#,##0"/>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ゴシック"/>
      <family val="3"/>
      <charset val="128"/>
    </font>
    <font>
      <u/>
      <sz val="11"/>
      <color theme="1"/>
      <name val="ＭＳ Ｐゴシック"/>
      <family val="3"/>
      <charset val="128"/>
      <scheme val="minor"/>
    </font>
    <font>
      <b/>
      <sz val="11"/>
      <color theme="1"/>
      <name val="ＭＳ ゴシック"/>
      <family val="3"/>
      <charset val="128"/>
    </font>
    <font>
      <sz val="11"/>
      <color rgb="FF0000FF"/>
      <name val="ＭＳ ゴシック"/>
      <family val="3"/>
      <charset val="128"/>
    </font>
    <font>
      <sz val="11"/>
      <color theme="1" tint="0.34998626667073579"/>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0">
    <xf numFmtId="0" fontId="0" fillId="0" borderId="0" xfId="0">
      <alignment vertical="center"/>
    </xf>
    <xf numFmtId="0" fontId="0" fillId="0" borderId="1" xfId="0" applyBorder="1" applyAlignment="1">
      <alignment horizontal="center" vertical="center" wrapText="1"/>
    </xf>
    <xf numFmtId="0" fontId="0" fillId="0" borderId="1" xfId="0" applyBorder="1">
      <alignment vertical="center"/>
    </xf>
    <xf numFmtId="0" fontId="3" fillId="0" borderId="0" xfId="0" applyFont="1">
      <alignment vertical="center"/>
    </xf>
    <xf numFmtId="0" fontId="3" fillId="0" borderId="0" xfId="0" applyFont="1" applyAlignment="1">
      <alignment horizontal="right" vertical="center"/>
    </xf>
    <xf numFmtId="0" fontId="0" fillId="0" borderId="0" xfId="0" applyBorder="1">
      <alignment vertical="center"/>
    </xf>
    <xf numFmtId="0" fontId="4" fillId="0" borderId="0" xfId="0" applyFont="1" applyAlignment="1"/>
    <xf numFmtId="38" fontId="0" fillId="0" borderId="1" xfId="1" applyFont="1" applyBorder="1">
      <alignment vertical="center"/>
    </xf>
    <xf numFmtId="0" fontId="5" fillId="0" borderId="4" xfId="0" applyFont="1" applyBorder="1" applyAlignment="1">
      <alignment horizontal="center" vertical="center"/>
    </xf>
    <xf numFmtId="176" fontId="5" fillId="0" borderId="4" xfId="1" applyNumberFormat="1" applyFont="1" applyBorder="1">
      <alignment vertical="center"/>
    </xf>
    <xf numFmtId="0" fontId="0" fillId="0" borderId="0" xfId="0" applyFont="1" applyAlignment="1">
      <alignment horizontal="right"/>
    </xf>
    <xf numFmtId="38" fontId="0" fillId="0" borderId="1" xfId="1" applyFont="1" applyBorder="1" applyAlignment="1">
      <alignment horizontal="right" vertical="center"/>
    </xf>
    <xf numFmtId="0" fontId="0" fillId="0" borderId="1" xfId="0" applyBorder="1" applyAlignment="1">
      <alignment horizontal="center" vertical="center"/>
    </xf>
    <xf numFmtId="49" fontId="0" fillId="0" borderId="0" xfId="0" applyNumberFormat="1">
      <alignment vertical="center"/>
    </xf>
    <xf numFmtId="49" fontId="0" fillId="0" borderId="6" xfId="1" applyNumberFormat="1" applyFont="1" applyFill="1" applyBorder="1">
      <alignment vertical="center"/>
    </xf>
    <xf numFmtId="49" fontId="0" fillId="0" borderId="0" xfId="1" applyNumberFormat="1" applyFont="1" applyBorder="1">
      <alignment vertical="center"/>
    </xf>
    <xf numFmtId="0" fontId="9" fillId="0" borderId="0" xfId="0" applyFont="1">
      <alignment vertical="center"/>
    </xf>
    <xf numFmtId="0" fontId="7" fillId="0" borderId="0" xfId="0" applyFont="1">
      <alignment vertical="center"/>
    </xf>
    <xf numFmtId="49" fontId="0" fillId="0" borderId="0" xfId="0" applyNumberFormat="1" applyBorder="1">
      <alignment vertical="center"/>
    </xf>
    <xf numFmtId="49" fontId="9" fillId="0" borderId="6" xfId="1" applyNumberFormat="1" applyFont="1" applyFill="1" applyBorder="1">
      <alignment vertical="center"/>
    </xf>
    <xf numFmtId="0" fontId="9" fillId="0" borderId="0" xfId="0" applyFont="1" applyBorder="1">
      <alignment vertical="center"/>
    </xf>
    <xf numFmtId="49" fontId="9" fillId="0" borderId="0" xfId="0" applyNumberFormat="1" applyFont="1" applyBorder="1">
      <alignment vertical="center"/>
    </xf>
    <xf numFmtId="0" fontId="7" fillId="0" borderId="0" xfId="0" applyFont="1" applyBorder="1">
      <alignment vertical="center"/>
    </xf>
    <xf numFmtId="38" fontId="0" fillId="0" borderId="0" xfId="1" applyFont="1" applyFill="1" applyBorder="1">
      <alignment vertical="center"/>
    </xf>
    <xf numFmtId="0" fontId="0" fillId="0" borderId="1" xfId="0" applyFill="1" applyBorder="1">
      <alignment vertical="center"/>
    </xf>
    <xf numFmtId="56" fontId="0" fillId="0" borderId="1" xfId="0" applyNumberFormat="1" applyFill="1" applyBorder="1">
      <alignmen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38" fontId="0" fillId="0" borderId="1" xfId="1" applyFont="1" applyFill="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0" fillId="0" borderId="0" xfId="0" applyFill="1">
      <alignment vertical="center"/>
    </xf>
    <xf numFmtId="0" fontId="3" fillId="0" borderId="0" xfId="0" applyFont="1" applyFill="1" applyAlignment="1">
      <alignment horizontal="right" vertical="center"/>
    </xf>
    <xf numFmtId="0" fontId="0" fillId="0" borderId="1" xfId="0" applyFill="1" applyBorder="1" applyAlignment="1">
      <alignment horizontal="center" vertical="center" wrapText="1"/>
    </xf>
    <xf numFmtId="0" fontId="8" fillId="0" borderId="1" xfId="0" applyFont="1" applyFill="1" applyBorder="1">
      <alignment vertical="center"/>
    </xf>
    <xf numFmtId="56" fontId="8" fillId="0" borderId="1" xfId="0" applyNumberFormat="1" applyFont="1" applyFill="1" applyBorder="1">
      <alignment vertical="center"/>
    </xf>
    <xf numFmtId="0" fontId="9" fillId="0" borderId="1" xfId="0" applyFont="1" applyFill="1" applyBorder="1">
      <alignment vertical="center"/>
    </xf>
    <xf numFmtId="38" fontId="9" fillId="0" borderId="1" xfId="1" applyFont="1" applyFill="1" applyBorder="1">
      <alignment vertical="center"/>
    </xf>
    <xf numFmtId="0" fontId="0" fillId="0" borderId="2" xfId="0" applyFill="1" applyBorder="1">
      <alignment vertical="center"/>
    </xf>
    <xf numFmtId="0" fontId="0" fillId="0" borderId="3" xfId="0" applyFill="1" applyBorder="1">
      <alignment vertical="center"/>
    </xf>
    <xf numFmtId="0" fontId="0" fillId="0" borderId="1" xfId="0" applyFill="1" applyBorder="1" applyAlignment="1">
      <alignment horizontal="left" vertical="center"/>
    </xf>
    <xf numFmtId="0" fontId="0" fillId="0" borderId="1" xfId="0" applyFill="1" applyBorder="1" applyAlignment="1">
      <alignment vertical="center" shrinkToFit="1"/>
    </xf>
    <xf numFmtId="0" fontId="10" fillId="0" borderId="0" xfId="0" applyFont="1" applyFill="1" applyBorder="1" applyAlignment="1">
      <alignment vertical="center" shrinkToFit="1"/>
    </xf>
    <xf numFmtId="38" fontId="0" fillId="0" borderId="0" xfId="0" applyNumberFormat="1" applyFill="1" applyBorder="1" applyAlignment="1">
      <alignment vertical="center" shrinkToFit="1"/>
    </xf>
    <xf numFmtId="38" fontId="0" fillId="0" borderId="0" xfId="0" applyNumberFormat="1" applyFill="1" applyBorder="1">
      <alignment vertical="center"/>
    </xf>
    <xf numFmtId="38" fontId="5" fillId="0" borderId="0" xfId="0" applyNumberFormat="1" applyFont="1" applyFill="1" applyBorder="1">
      <alignment vertical="center"/>
    </xf>
    <xf numFmtId="179" fontId="10" fillId="0" borderId="0" xfId="1" applyNumberFormat="1" applyFont="1" applyFill="1" applyBorder="1" applyAlignment="1">
      <alignment vertical="center" shrinkToFit="1"/>
    </xf>
    <xf numFmtId="38" fontId="10" fillId="0" borderId="0" xfId="1" applyFont="1" applyFill="1" applyBorder="1" applyAlignment="1">
      <alignment vertical="center" shrinkToFit="1"/>
    </xf>
    <xf numFmtId="9" fontId="12" fillId="0" borderId="0" xfId="2" applyFont="1" applyFill="1" applyBorder="1" applyAlignment="1">
      <alignment vertical="center" shrinkToFit="1"/>
    </xf>
    <xf numFmtId="179" fontId="10" fillId="0" borderId="0" xfId="0" applyNumberFormat="1" applyFont="1" applyFill="1" applyBorder="1" applyAlignment="1">
      <alignment vertical="center" shrinkToFit="1"/>
    </xf>
    <xf numFmtId="38" fontId="13" fillId="0" borderId="0" xfId="1" applyFont="1" applyFill="1" applyBorder="1" applyAlignment="1">
      <alignment vertical="center" shrinkToFit="1"/>
    </xf>
    <xf numFmtId="38" fontId="12" fillId="0" borderId="0" xfId="1" applyFont="1" applyFill="1" applyBorder="1" applyAlignment="1">
      <alignment vertical="center" shrinkToFit="1"/>
    </xf>
    <xf numFmtId="9" fontId="10" fillId="0" borderId="0" xfId="2" applyFont="1" applyFill="1" applyBorder="1" applyAlignment="1">
      <alignment vertical="center" shrinkToFit="1"/>
    </xf>
    <xf numFmtId="0" fontId="12" fillId="0" borderId="0" xfId="0" applyFont="1" applyFill="1" applyBorder="1" applyAlignment="1">
      <alignment vertical="center" shrinkToFit="1"/>
    </xf>
    <xf numFmtId="179" fontId="12" fillId="0" borderId="0" xfId="1" applyNumberFormat="1" applyFont="1" applyFill="1" applyBorder="1" applyAlignment="1">
      <alignment vertical="center" shrinkToFit="1"/>
    </xf>
    <xf numFmtId="38" fontId="5" fillId="0" borderId="0" xfId="1" applyFont="1" applyFill="1" applyBorder="1">
      <alignment vertical="center"/>
    </xf>
    <xf numFmtId="38" fontId="0" fillId="0" borderId="0" xfId="1" applyFont="1" applyFill="1" applyBorder="1" applyAlignment="1">
      <alignment vertical="center" shrinkToFit="1"/>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38" fontId="6" fillId="0" borderId="1" xfId="1" applyFont="1" applyFill="1" applyBorder="1">
      <alignment vertical="center"/>
    </xf>
    <xf numFmtId="38" fontId="6" fillId="0" borderId="2" xfId="1" applyFont="1" applyFill="1" applyBorder="1">
      <alignment vertical="center"/>
    </xf>
    <xf numFmtId="38" fontId="6" fillId="0" borderId="0" xfId="1" applyFont="1" applyFill="1" applyBorder="1">
      <alignment vertical="center"/>
    </xf>
    <xf numFmtId="0" fontId="3" fillId="0" borderId="0" xfId="0" applyFont="1" applyFill="1">
      <alignment vertical="center"/>
    </xf>
    <xf numFmtId="0" fontId="10" fillId="0" borderId="0" xfId="0" applyFont="1" applyFill="1" applyAlignment="1">
      <alignment vertical="center" shrinkToFit="1"/>
    </xf>
    <xf numFmtId="0" fontId="4" fillId="0" borderId="0" xfId="0" applyFont="1" applyFill="1" applyAlignment="1"/>
    <xf numFmtId="176" fontId="6" fillId="0" borderId="4" xfId="1" applyNumberFormat="1" applyFont="1" applyFill="1" applyBorder="1">
      <alignment vertical="center"/>
    </xf>
    <xf numFmtId="0" fontId="10" fillId="0" borderId="0" xfId="0" applyFont="1" applyFill="1" applyBorder="1" applyAlignment="1">
      <alignment vertical="center"/>
    </xf>
    <xf numFmtId="38" fontId="9" fillId="0" borderId="0" xfId="1" applyFont="1" applyFill="1" applyBorder="1">
      <alignment vertical="center"/>
    </xf>
    <xf numFmtId="38" fontId="11" fillId="0" borderId="2" xfId="1" applyFont="1" applyFill="1" applyBorder="1">
      <alignment vertical="center"/>
    </xf>
    <xf numFmtId="38" fontId="11" fillId="0" borderId="0" xfId="1" applyFont="1" applyFill="1" applyBorder="1">
      <alignment vertical="center"/>
    </xf>
    <xf numFmtId="0" fontId="6" fillId="0" borderId="1" xfId="0" applyFont="1" applyFill="1" applyBorder="1">
      <alignment vertical="center"/>
    </xf>
    <xf numFmtId="0" fontId="6" fillId="0" borderId="1" xfId="0" applyFont="1" applyFill="1" applyBorder="1" applyAlignment="1">
      <alignment vertical="center" shrinkToFit="1"/>
    </xf>
    <xf numFmtId="0" fontId="6" fillId="0" borderId="1" xfId="0" applyFont="1" applyFill="1" applyBorder="1" applyAlignment="1">
      <alignment vertical="center" wrapText="1"/>
    </xf>
    <xf numFmtId="38" fontId="14" fillId="0" borderId="0" xfId="1" applyFont="1" applyFill="1" applyBorder="1">
      <alignment vertical="center"/>
    </xf>
    <xf numFmtId="0" fontId="15" fillId="0" borderId="1" xfId="0" applyFont="1" applyFill="1" applyBorder="1" applyAlignment="1">
      <alignment vertical="center" wrapText="1"/>
    </xf>
    <xf numFmtId="0" fontId="6" fillId="0" borderId="1" xfId="0" applyFont="1" applyFill="1" applyBorder="1" applyAlignment="1">
      <alignment vertical="center" wrapText="1" shrinkToFit="1"/>
    </xf>
    <xf numFmtId="38" fontId="0" fillId="0" borderId="2" xfId="1" applyFont="1" applyFill="1" applyBorder="1">
      <alignmen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38" fontId="0" fillId="0" borderId="7" xfId="1" applyFont="1" applyFill="1" applyBorder="1">
      <alignment vertical="center"/>
    </xf>
    <xf numFmtId="0" fontId="0" fillId="0" borderId="0" xfId="0" applyFont="1" applyFill="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ont="1" applyFill="1" applyBorder="1">
      <alignment vertical="center"/>
    </xf>
    <xf numFmtId="0" fontId="0" fillId="0" borderId="1" xfId="0" applyFont="1" applyFill="1" applyBorder="1" applyAlignment="1">
      <alignment horizontal="left" vertical="center"/>
    </xf>
    <xf numFmtId="0" fontId="0" fillId="0" borderId="0" xfId="0" applyFont="1" applyFill="1" applyBorder="1">
      <alignmen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38" fontId="6" fillId="0" borderId="8" xfId="1" applyFont="1" applyFill="1" applyBorder="1">
      <alignment vertical="center"/>
    </xf>
    <xf numFmtId="38" fontId="6" fillId="0" borderId="9" xfId="1" applyFont="1" applyFill="1" applyBorder="1">
      <alignment vertical="center"/>
    </xf>
    <xf numFmtId="0" fontId="16" fillId="0" borderId="1" xfId="0" applyFont="1" applyFill="1" applyBorder="1" applyAlignment="1">
      <alignment vertical="center" wrapText="1" shrinkToFit="1"/>
    </xf>
    <xf numFmtId="0" fontId="0" fillId="0" borderId="2" xfId="0" applyFont="1" applyFill="1" applyBorder="1" applyAlignment="1">
      <alignment vertical="center"/>
    </xf>
    <xf numFmtId="0" fontId="0" fillId="0" borderId="1" xfId="0" applyFont="1" applyFill="1" applyBorder="1" applyAlignment="1">
      <alignment vertical="center"/>
    </xf>
    <xf numFmtId="38" fontId="6" fillId="0" borderId="10" xfId="1" applyFont="1" applyFill="1" applyBorder="1">
      <alignment vertical="center"/>
    </xf>
    <xf numFmtId="38" fontId="6" fillId="0" borderId="1" xfId="1" applyFont="1" applyFill="1" applyBorder="1" applyAlignment="1">
      <alignment horizontal="right" vertical="center"/>
    </xf>
    <xf numFmtId="38" fontId="6" fillId="0" borderId="2" xfId="1" applyFont="1" applyFill="1" applyBorder="1" applyAlignment="1">
      <alignment horizontal="right" vertical="center"/>
    </xf>
    <xf numFmtId="0" fontId="0" fillId="0" borderId="0" xfId="0" applyFont="1" applyFill="1" applyAlignment="1">
      <alignment horizontal="right" vertical="center"/>
    </xf>
    <xf numFmtId="0" fontId="0" fillId="0" borderId="1" xfId="0" applyBorder="1" applyAlignment="1">
      <alignment horizontal="right" vertical="center" wrapText="1"/>
    </xf>
    <xf numFmtId="0" fontId="0" fillId="0" borderId="1" xfId="0" applyBorder="1" applyAlignment="1">
      <alignment horizontal="right" vertical="center"/>
    </xf>
    <xf numFmtId="0" fontId="0" fillId="0" borderId="1" xfId="0" applyFont="1" applyFill="1" applyBorder="1" applyAlignment="1">
      <alignment horizontal="center" vertical="center"/>
    </xf>
    <xf numFmtId="0" fontId="0" fillId="0" borderId="1" xfId="0" applyFont="1" applyFill="1" applyBorder="1" applyAlignment="1">
      <alignment horizontal="right" vertical="center"/>
    </xf>
    <xf numFmtId="56" fontId="0" fillId="0" borderId="1" xfId="0" applyNumberFormat="1" applyFont="1" applyFill="1" applyBorder="1" applyAlignment="1">
      <alignment horizontal="right" vertical="center"/>
    </xf>
    <xf numFmtId="56" fontId="6" fillId="0" borderId="1" xfId="0" applyNumberFormat="1" applyFont="1" applyFill="1" applyBorder="1" applyAlignment="1">
      <alignment horizontal="right" vertical="center" wrapText="1"/>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1" xfId="0" applyFill="1" applyBorder="1" applyAlignment="1">
      <alignment horizontal="center" vertical="center"/>
    </xf>
    <xf numFmtId="0" fontId="0" fillId="0" borderId="0" xfId="0" applyFont="1" applyAlignment="1">
      <alignment horizontal="left"/>
    </xf>
    <xf numFmtId="0" fontId="6" fillId="0" borderId="0" xfId="0" applyFont="1" applyAlignment="1">
      <alignment horizontal="left"/>
    </xf>
    <xf numFmtId="177" fontId="6" fillId="0" borderId="0" xfId="0" applyNumberFormat="1" applyFont="1" applyBorder="1" applyAlignment="1">
      <alignment horizontal="right" vertical="center"/>
    </xf>
    <xf numFmtId="178" fontId="0" fillId="0" borderId="0" xfId="0" applyNumberForma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Alignment="1">
      <alignment horizontal="left"/>
    </xf>
    <xf numFmtId="0" fontId="6" fillId="0" borderId="0" xfId="0" applyFont="1" applyFill="1" applyAlignment="1">
      <alignment horizontal="left"/>
    </xf>
    <xf numFmtId="177" fontId="6" fillId="0" borderId="0" xfId="0" applyNumberFormat="1" applyFont="1" applyFill="1" applyBorder="1" applyAlignment="1">
      <alignment horizontal="right" vertical="center"/>
    </xf>
    <xf numFmtId="178" fontId="0" fillId="0" borderId="0" xfId="0" applyNumberFormat="1" applyFont="1" applyFill="1" applyAlignment="1">
      <alignment horizontal="left"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left" vertical="center"/>
    </xf>
    <xf numFmtId="0" fontId="0" fillId="0" borderId="5" xfId="0" applyFont="1" applyFill="1" applyBorder="1" applyAlignment="1">
      <alignment horizontal="left" vertical="center"/>
    </xf>
    <xf numFmtId="0" fontId="0" fillId="0" borderId="3"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0" fillId="0" borderId="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0" xfId="0" applyFont="1" applyFill="1" applyAlignment="1">
      <alignment horizontal="right"/>
    </xf>
    <xf numFmtId="0" fontId="6" fillId="0" borderId="4" xfId="0" applyFont="1" applyFill="1" applyBorder="1" applyAlignment="1">
      <alignment horizontal="right" vertical="center"/>
    </xf>
    <xf numFmtId="0" fontId="0" fillId="0" borderId="0" xfId="0" applyFont="1" applyFill="1" applyBorder="1" applyAlignment="1">
      <alignment horizontal="right" vertical="center"/>
    </xf>
    <xf numFmtId="56" fontId="6" fillId="0" borderId="1" xfId="0" applyNumberFormat="1" applyFont="1" applyFill="1" applyBorder="1" applyAlignment="1">
      <alignment horizontal="right" vertical="center"/>
    </xf>
    <xf numFmtId="38" fontId="6" fillId="0" borderId="8" xfId="1" applyFont="1" applyFill="1" applyBorder="1" applyAlignment="1">
      <alignment horizontal="right" vertical="center"/>
    </xf>
    <xf numFmtId="56" fontId="6" fillId="0" borderId="1" xfId="0" applyNumberFormat="1" applyFont="1" applyFill="1" applyBorder="1" applyAlignment="1">
      <alignment horizontal="right" vertical="center" shrinkToFit="1"/>
    </xf>
    <xf numFmtId="0" fontId="6" fillId="0" borderId="1" xfId="0" applyFont="1" applyFill="1" applyBorder="1" applyAlignment="1">
      <alignment horizontal="right" vertical="center"/>
    </xf>
    <xf numFmtId="0" fontId="10" fillId="0" borderId="1" xfId="0" applyFont="1" applyFill="1" applyBorder="1" applyAlignment="1">
      <alignment horizontal="right" vertical="center" shrinkToFit="1"/>
    </xf>
    <xf numFmtId="56" fontId="0" fillId="0" borderId="1" xfId="0" applyNumberFormat="1" applyFill="1" applyBorder="1" applyAlignment="1">
      <alignment horizontal="right" vertical="center"/>
    </xf>
    <xf numFmtId="0" fontId="0" fillId="0" borderId="1" xfId="0" applyFill="1" applyBorder="1" applyAlignment="1">
      <alignment horizontal="right" vertical="center"/>
    </xf>
    <xf numFmtId="56" fontId="0" fillId="0" borderId="1" xfId="0" applyNumberFormat="1" applyFill="1" applyBorder="1" applyAlignment="1">
      <alignment horizontal="right" vertical="center" shrinkToFit="1"/>
    </xf>
    <xf numFmtId="0" fontId="0" fillId="0" borderId="1" xfId="0" applyBorder="1" applyAlignment="1">
      <alignment horizontal="right"/>
    </xf>
    <xf numFmtId="0" fontId="0" fillId="0" borderId="0" xfId="0"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7"/>
  <sheetViews>
    <sheetView tabSelected="1" view="pageBreakPreview" zoomScale="60" zoomScaleNormal="100" workbookViewId="0">
      <pane xSplit="1" ySplit="7" topLeftCell="B8" activePane="bottomRight" state="frozen"/>
      <selection pane="topRight" activeCell="B1" sqref="B1"/>
      <selection pane="bottomLeft" activeCell="A9" sqref="A9"/>
      <selection pane="bottomRight" activeCell="J8" sqref="J8"/>
    </sheetView>
  </sheetViews>
  <sheetFormatPr defaultRowHeight="13.5" x14ac:dyDescent="0.15"/>
  <cols>
    <col min="1" max="1" width="4" customWidth="1"/>
    <col min="2" max="2" width="15.625" customWidth="1"/>
    <col min="3" max="3" width="28.5" customWidth="1"/>
    <col min="4" max="4" width="13.875" customWidth="1"/>
    <col min="5" max="5" width="7.75" customWidth="1"/>
    <col min="6" max="6" width="10.75" bestFit="1" customWidth="1"/>
    <col min="7" max="7" width="10.5" bestFit="1" customWidth="1"/>
    <col min="8" max="8" width="9" style="13"/>
    <col min="12" max="12" width="2.75" customWidth="1"/>
  </cols>
  <sheetData>
    <row r="1" spans="1:9" x14ac:dyDescent="0.15">
      <c r="A1" s="3" t="s">
        <v>24</v>
      </c>
      <c r="G1" s="149" t="s">
        <v>177</v>
      </c>
      <c r="H1" s="18"/>
      <c r="I1" s="5"/>
    </row>
    <row r="2" spans="1:9" ht="4.5" customHeight="1" x14ac:dyDescent="0.15">
      <c r="H2" s="18"/>
      <c r="I2" s="5"/>
    </row>
    <row r="3" spans="1:9" ht="14.25" x14ac:dyDescent="0.15">
      <c r="B3" s="6"/>
      <c r="C3" s="6"/>
      <c r="E3" s="10" t="s">
        <v>45</v>
      </c>
      <c r="F3" s="116" t="s">
        <v>19</v>
      </c>
      <c r="G3" s="117"/>
      <c r="H3" s="18"/>
      <c r="I3" s="5"/>
    </row>
    <row r="4" spans="1:9" x14ac:dyDescent="0.15">
      <c r="H4" s="18"/>
      <c r="I4" s="5"/>
    </row>
    <row r="5" spans="1:9" x14ac:dyDescent="0.15">
      <c r="B5" s="8" t="s">
        <v>18</v>
      </c>
      <c r="C5" s="9">
        <f>G10+G70+G79+G93+G100+G107</f>
        <v>5679120</v>
      </c>
      <c r="D5" s="118">
        <f>F10+F70+F79+F93+F100+F107</f>
        <v>6832815</v>
      </c>
      <c r="E5" s="118"/>
      <c r="F5" s="119">
        <f>E10+E70+E79+E93+E100+E107</f>
        <v>2380</v>
      </c>
      <c r="G5" s="119"/>
      <c r="H5" s="18"/>
      <c r="I5" s="5"/>
    </row>
    <row r="6" spans="1:9" x14ac:dyDescent="0.15">
      <c r="A6" t="s">
        <v>0</v>
      </c>
      <c r="G6" s="4" t="s">
        <v>17</v>
      </c>
      <c r="H6" s="18"/>
      <c r="I6" s="5"/>
    </row>
    <row r="7" spans="1:9" ht="27" x14ac:dyDescent="0.15">
      <c r="A7" s="12" t="s">
        <v>7</v>
      </c>
      <c r="B7" s="1" t="s">
        <v>20</v>
      </c>
      <c r="C7" s="120" t="s">
        <v>2</v>
      </c>
      <c r="D7" s="121"/>
      <c r="E7" s="1" t="s">
        <v>5</v>
      </c>
      <c r="F7" s="12" t="s">
        <v>30</v>
      </c>
      <c r="G7" s="1" t="s">
        <v>31</v>
      </c>
      <c r="H7" s="18"/>
      <c r="I7" s="5"/>
    </row>
    <row r="8" spans="1:9" x14ac:dyDescent="0.15">
      <c r="A8" s="24">
        <v>1</v>
      </c>
      <c r="B8" s="25">
        <v>44477</v>
      </c>
      <c r="C8" s="26" t="s">
        <v>41</v>
      </c>
      <c r="D8" s="27"/>
      <c r="E8" s="28">
        <v>250</v>
      </c>
      <c r="F8" s="28">
        <v>600880</v>
      </c>
      <c r="G8" s="28">
        <v>100880</v>
      </c>
      <c r="H8" s="18"/>
      <c r="I8" s="5"/>
    </row>
    <row r="9" spans="1:9" x14ac:dyDescent="0.15">
      <c r="A9" s="24">
        <v>2</v>
      </c>
      <c r="B9" s="147" t="s">
        <v>46</v>
      </c>
      <c r="C9" s="113" t="s">
        <v>43</v>
      </c>
      <c r="D9" s="114"/>
      <c r="E9" s="28">
        <v>182</v>
      </c>
      <c r="F9" s="28">
        <v>827040</v>
      </c>
      <c r="G9" s="28">
        <v>827040</v>
      </c>
      <c r="H9" s="18"/>
      <c r="I9" s="5"/>
    </row>
    <row r="10" spans="1:9" x14ac:dyDescent="0.15">
      <c r="A10" s="29"/>
      <c r="B10" s="29"/>
      <c r="C10" s="30"/>
      <c r="D10" s="31" t="s">
        <v>21</v>
      </c>
      <c r="E10" s="28">
        <f>SUM(E8:E9)</f>
        <v>432</v>
      </c>
      <c r="F10" s="28">
        <f>SUM(F8:F9)</f>
        <v>1427920</v>
      </c>
      <c r="G10" s="28">
        <f>SUM(G8:G9)</f>
        <v>927920</v>
      </c>
      <c r="H10" s="18"/>
      <c r="I10" s="5"/>
    </row>
    <row r="11" spans="1:9" x14ac:dyDescent="0.15">
      <c r="A11" s="32"/>
      <c r="B11" s="32"/>
      <c r="C11" s="32"/>
      <c r="D11" s="32"/>
      <c r="E11" s="32"/>
      <c r="F11" s="32"/>
      <c r="G11" s="32"/>
      <c r="H11" s="18"/>
      <c r="I11" s="5"/>
    </row>
    <row r="12" spans="1:9" x14ac:dyDescent="0.15">
      <c r="A12" s="32" t="s">
        <v>1</v>
      </c>
      <c r="B12" s="32"/>
      <c r="C12" s="32"/>
      <c r="D12" s="32"/>
      <c r="E12" s="32"/>
      <c r="F12" s="32"/>
      <c r="G12" s="33" t="s">
        <v>17</v>
      </c>
      <c r="H12" s="18"/>
      <c r="I12" s="5"/>
    </row>
    <row r="13" spans="1:9" ht="27" x14ac:dyDescent="0.15">
      <c r="A13" s="31" t="s">
        <v>7</v>
      </c>
      <c r="B13" s="34" t="s">
        <v>20</v>
      </c>
      <c r="C13" s="31" t="s">
        <v>6</v>
      </c>
      <c r="D13" s="34" t="s">
        <v>13</v>
      </c>
      <c r="E13" s="34" t="s">
        <v>5</v>
      </c>
      <c r="F13" s="31" t="str">
        <f>$F$7</f>
        <v>対象経費</v>
      </c>
      <c r="G13" s="34" t="s">
        <v>31</v>
      </c>
      <c r="H13" s="18"/>
      <c r="I13" s="5"/>
    </row>
    <row r="14" spans="1:9" x14ac:dyDescent="0.15">
      <c r="A14" s="24">
        <v>1</v>
      </c>
      <c r="B14" s="25">
        <v>44304</v>
      </c>
      <c r="C14" s="24" t="s">
        <v>36</v>
      </c>
      <c r="D14" s="24" t="s">
        <v>32</v>
      </c>
      <c r="E14" s="28">
        <v>4</v>
      </c>
      <c r="F14" s="28">
        <v>11400</v>
      </c>
      <c r="G14" s="28">
        <v>7400</v>
      </c>
      <c r="H14" s="14"/>
      <c r="I14" s="5"/>
    </row>
    <row r="15" spans="1:9" x14ac:dyDescent="0.15">
      <c r="A15" s="24">
        <v>2</v>
      </c>
      <c r="B15" s="25">
        <v>44314</v>
      </c>
      <c r="C15" s="24" t="s">
        <v>54</v>
      </c>
      <c r="D15" s="24" t="s">
        <v>32</v>
      </c>
      <c r="E15" s="28">
        <v>4</v>
      </c>
      <c r="F15" s="28">
        <v>11400</v>
      </c>
      <c r="G15" s="28">
        <v>7400</v>
      </c>
      <c r="H15" s="14"/>
      <c r="I15" s="5"/>
    </row>
    <row r="16" spans="1:9" x14ac:dyDescent="0.15">
      <c r="A16" s="24">
        <v>3</v>
      </c>
      <c r="B16" s="25">
        <v>44332</v>
      </c>
      <c r="C16" s="24" t="s">
        <v>55</v>
      </c>
      <c r="D16" s="24" t="s">
        <v>56</v>
      </c>
      <c r="E16" s="28">
        <v>4</v>
      </c>
      <c r="F16" s="28">
        <v>11400</v>
      </c>
      <c r="G16" s="28">
        <v>7400</v>
      </c>
      <c r="H16" s="18"/>
      <c r="I16" s="5"/>
    </row>
    <row r="17" spans="1:9" s="16" customFormat="1" x14ac:dyDescent="0.15">
      <c r="A17" s="35">
        <v>4</v>
      </c>
      <c r="B17" s="36">
        <v>44334</v>
      </c>
      <c r="C17" s="35" t="s">
        <v>57</v>
      </c>
      <c r="D17" s="37" t="s">
        <v>56</v>
      </c>
      <c r="E17" s="38">
        <v>21</v>
      </c>
      <c r="F17" s="38">
        <v>80500</v>
      </c>
      <c r="G17" s="38">
        <v>52500</v>
      </c>
      <c r="H17" s="19"/>
      <c r="I17" s="20"/>
    </row>
    <row r="18" spans="1:9" x14ac:dyDescent="0.15">
      <c r="A18" s="24">
        <v>5</v>
      </c>
      <c r="B18" s="25">
        <v>44335</v>
      </c>
      <c r="C18" s="24" t="s">
        <v>58</v>
      </c>
      <c r="D18" s="24" t="s">
        <v>56</v>
      </c>
      <c r="E18" s="28">
        <v>23</v>
      </c>
      <c r="F18" s="28">
        <v>82800</v>
      </c>
      <c r="G18" s="28">
        <v>59800</v>
      </c>
      <c r="H18" s="18"/>
      <c r="I18" s="5"/>
    </row>
    <row r="19" spans="1:9" x14ac:dyDescent="0.15">
      <c r="A19" s="24">
        <v>6</v>
      </c>
      <c r="B19" s="25">
        <v>44353</v>
      </c>
      <c r="C19" s="24" t="s">
        <v>59</v>
      </c>
      <c r="D19" s="24" t="s">
        <v>56</v>
      </c>
      <c r="E19" s="28">
        <v>25</v>
      </c>
      <c r="F19" s="28">
        <v>98750</v>
      </c>
      <c r="G19" s="28">
        <v>73750</v>
      </c>
      <c r="H19" s="18"/>
      <c r="I19" s="5"/>
    </row>
    <row r="20" spans="1:9" x14ac:dyDescent="0.15">
      <c r="A20" s="24">
        <v>7</v>
      </c>
      <c r="B20" s="25">
        <v>44353</v>
      </c>
      <c r="C20" s="24" t="s">
        <v>60</v>
      </c>
      <c r="D20" s="24" t="s">
        <v>56</v>
      </c>
      <c r="E20" s="28">
        <v>6</v>
      </c>
      <c r="F20" s="28">
        <v>21600</v>
      </c>
      <c r="G20" s="28">
        <v>15600</v>
      </c>
      <c r="H20" s="18"/>
      <c r="I20" s="5"/>
    </row>
    <row r="21" spans="1:9" x14ac:dyDescent="0.15">
      <c r="A21" s="24">
        <v>8</v>
      </c>
      <c r="B21" s="25">
        <v>44353</v>
      </c>
      <c r="C21" s="24" t="s">
        <v>37</v>
      </c>
      <c r="D21" s="24" t="s">
        <v>56</v>
      </c>
      <c r="E21" s="28">
        <v>4</v>
      </c>
      <c r="F21" s="28">
        <v>12400</v>
      </c>
      <c r="G21" s="28">
        <v>8400</v>
      </c>
      <c r="H21" s="14"/>
      <c r="I21" s="5"/>
    </row>
    <row r="22" spans="1:9" x14ac:dyDescent="0.15">
      <c r="A22" s="24">
        <v>9</v>
      </c>
      <c r="B22" s="25">
        <v>44366</v>
      </c>
      <c r="C22" s="24" t="s">
        <v>61</v>
      </c>
      <c r="D22" s="24" t="s">
        <v>56</v>
      </c>
      <c r="E22" s="28">
        <v>20</v>
      </c>
      <c r="F22" s="28">
        <v>38800</v>
      </c>
      <c r="G22" s="28">
        <v>20800</v>
      </c>
      <c r="H22" s="14"/>
      <c r="I22" s="5"/>
    </row>
    <row r="23" spans="1:9" x14ac:dyDescent="0.15">
      <c r="A23" s="24">
        <v>10</v>
      </c>
      <c r="B23" s="25">
        <v>44367</v>
      </c>
      <c r="C23" s="24" t="s">
        <v>62</v>
      </c>
      <c r="D23" s="24" t="s">
        <v>56</v>
      </c>
      <c r="E23" s="28">
        <v>4</v>
      </c>
      <c r="F23" s="28">
        <v>12400</v>
      </c>
      <c r="G23" s="28">
        <v>8400</v>
      </c>
      <c r="H23" s="18"/>
      <c r="I23" s="5"/>
    </row>
    <row r="24" spans="1:9" x14ac:dyDescent="0.15">
      <c r="A24" s="24">
        <v>11</v>
      </c>
      <c r="B24" s="25">
        <v>44367</v>
      </c>
      <c r="C24" s="24" t="s">
        <v>63</v>
      </c>
      <c r="D24" s="24" t="s">
        <v>64</v>
      </c>
      <c r="E24" s="28">
        <v>8</v>
      </c>
      <c r="F24" s="28">
        <v>24000</v>
      </c>
      <c r="G24" s="28">
        <v>16000</v>
      </c>
      <c r="H24" s="14"/>
      <c r="I24" s="5"/>
    </row>
    <row r="25" spans="1:9" x14ac:dyDescent="0.15">
      <c r="A25" s="24">
        <v>12</v>
      </c>
      <c r="B25" s="25">
        <v>44394</v>
      </c>
      <c r="C25" s="24" t="s">
        <v>65</v>
      </c>
      <c r="D25" s="24" t="s">
        <v>56</v>
      </c>
      <c r="E25" s="28">
        <v>12</v>
      </c>
      <c r="F25" s="28">
        <v>24480</v>
      </c>
      <c r="G25" s="28">
        <v>12480</v>
      </c>
      <c r="H25" s="18"/>
      <c r="I25" s="5"/>
    </row>
    <row r="26" spans="1:9" x14ac:dyDescent="0.15">
      <c r="A26" s="24">
        <v>13</v>
      </c>
      <c r="B26" s="25">
        <v>44395</v>
      </c>
      <c r="C26" s="24" t="s">
        <v>66</v>
      </c>
      <c r="D26" s="24" t="s">
        <v>56</v>
      </c>
      <c r="E26" s="28">
        <v>4</v>
      </c>
      <c r="F26" s="28">
        <v>12400</v>
      </c>
      <c r="G26" s="28">
        <v>8400</v>
      </c>
      <c r="H26" s="18"/>
      <c r="I26" s="5"/>
    </row>
    <row r="27" spans="1:9" x14ac:dyDescent="0.15">
      <c r="A27" s="24">
        <v>14</v>
      </c>
      <c r="B27" s="25">
        <v>44388</v>
      </c>
      <c r="C27" s="24" t="s">
        <v>67</v>
      </c>
      <c r="D27" s="24" t="s">
        <v>56</v>
      </c>
      <c r="E27" s="28">
        <v>26</v>
      </c>
      <c r="F27" s="28">
        <v>102700</v>
      </c>
      <c r="G27" s="28">
        <v>76700</v>
      </c>
      <c r="H27" s="18"/>
      <c r="I27" s="5"/>
    </row>
    <row r="28" spans="1:9" x14ac:dyDescent="0.15">
      <c r="A28" s="24">
        <v>15</v>
      </c>
      <c r="B28" s="25">
        <v>44413</v>
      </c>
      <c r="C28" s="24" t="s">
        <v>68</v>
      </c>
      <c r="D28" s="24" t="s">
        <v>64</v>
      </c>
      <c r="E28" s="28">
        <v>25</v>
      </c>
      <c r="F28" s="28">
        <v>83500</v>
      </c>
      <c r="G28" s="28">
        <v>58500</v>
      </c>
      <c r="H28" s="18"/>
      <c r="I28" s="5"/>
    </row>
    <row r="29" spans="1:9" x14ac:dyDescent="0.15">
      <c r="A29" s="24">
        <v>16</v>
      </c>
      <c r="B29" s="25">
        <v>44413</v>
      </c>
      <c r="C29" s="24" t="s">
        <v>69</v>
      </c>
      <c r="D29" s="24" t="s">
        <v>70</v>
      </c>
      <c r="E29" s="28">
        <v>37</v>
      </c>
      <c r="F29" s="28">
        <v>119510</v>
      </c>
      <c r="G29" s="28">
        <v>82510</v>
      </c>
      <c r="H29" s="14"/>
      <c r="I29" s="5"/>
    </row>
    <row r="30" spans="1:9" x14ac:dyDescent="0.15">
      <c r="A30" s="24">
        <v>17</v>
      </c>
      <c r="B30" s="25">
        <v>44424</v>
      </c>
      <c r="C30" s="24" t="s">
        <v>71</v>
      </c>
      <c r="D30" s="24" t="s">
        <v>56</v>
      </c>
      <c r="E30" s="28">
        <v>22</v>
      </c>
      <c r="F30" s="28">
        <v>86020</v>
      </c>
      <c r="G30" s="28">
        <v>64020</v>
      </c>
      <c r="H30" s="14"/>
      <c r="I30" s="5"/>
    </row>
    <row r="31" spans="1:9" s="17" customFormat="1" x14ac:dyDescent="0.15">
      <c r="A31" s="35">
        <v>18</v>
      </c>
      <c r="B31" s="36">
        <v>44429</v>
      </c>
      <c r="C31" s="35" t="s">
        <v>72</v>
      </c>
      <c r="D31" s="37" t="s">
        <v>56</v>
      </c>
      <c r="E31" s="38">
        <v>18</v>
      </c>
      <c r="F31" s="38">
        <v>36720</v>
      </c>
      <c r="G31" s="38">
        <v>18720</v>
      </c>
      <c r="H31" s="21"/>
      <c r="I31" s="22"/>
    </row>
    <row r="32" spans="1:9" x14ac:dyDescent="0.15">
      <c r="A32" s="24">
        <v>19</v>
      </c>
      <c r="B32" s="25">
        <v>44430</v>
      </c>
      <c r="C32" s="24" t="s">
        <v>73</v>
      </c>
      <c r="D32" s="24" t="s">
        <v>32</v>
      </c>
      <c r="E32" s="28">
        <v>25</v>
      </c>
      <c r="F32" s="28">
        <v>100250</v>
      </c>
      <c r="G32" s="28">
        <v>75250</v>
      </c>
      <c r="H32" s="18"/>
      <c r="I32" s="5"/>
    </row>
    <row r="33" spans="1:9" x14ac:dyDescent="0.15">
      <c r="A33" s="24">
        <v>20</v>
      </c>
      <c r="B33" s="25">
        <v>44430</v>
      </c>
      <c r="C33" s="24" t="s">
        <v>74</v>
      </c>
      <c r="D33" s="24" t="s">
        <v>32</v>
      </c>
      <c r="E33" s="28">
        <v>5</v>
      </c>
      <c r="F33" s="28">
        <v>18000</v>
      </c>
      <c r="G33" s="28">
        <v>13000</v>
      </c>
      <c r="H33" s="18"/>
      <c r="I33" s="5"/>
    </row>
    <row r="34" spans="1:9" x14ac:dyDescent="0.15">
      <c r="A34" s="24">
        <v>21</v>
      </c>
      <c r="B34" s="25">
        <v>44451</v>
      </c>
      <c r="C34" s="24" t="s">
        <v>75</v>
      </c>
      <c r="D34" s="24" t="s">
        <v>32</v>
      </c>
      <c r="E34" s="28">
        <v>21</v>
      </c>
      <c r="F34" s="28">
        <v>82950</v>
      </c>
      <c r="G34" s="28">
        <v>61950</v>
      </c>
      <c r="H34" s="18"/>
      <c r="I34" s="5"/>
    </row>
    <row r="35" spans="1:9" x14ac:dyDescent="0.15">
      <c r="A35" s="24">
        <v>22</v>
      </c>
      <c r="B35" s="25">
        <v>44451</v>
      </c>
      <c r="C35" s="24" t="s">
        <v>76</v>
      </c>
      <c r="D35" s="24" t="s">
        <v>64</v>
      </c>
      <c r="E35" s="28">
        <v>5</v>
      </c>
      <c r="F35" s="28">
        <v>15000</v>
      </c>
      <c r="G35" s="28">
        <v>10000</v>
      </c>
      <c r="H35" s="18"/>
      <c r="I35" s="5"/>
    </row>
    <row r="36" spans="1:9" x14ac:dyDescent="0.15">
      <c r="A36" s="24">
        <v>23</v>
      </c>
      <c r="B36" s="25">
        <v>44451</v>
      </c>
      <c r="C36" s="24" t="s">
        <v>77</v>
      </c>
      <c r="D36" s="24" t="s">
        <v>34</v>
      </c>
      <c r="E36" s="28">
        <v>7</v>
      </c>
      <c r="F36" s="28">
        <v>21700</v>
      </c>
      <c r="G36" s="28">
        <v>14700</v>
      </c>
      <c r="H36" s="18"/>
      <c r="I36" s="5"/>
    </row>
    <row r="37" spans="1:9" x14ac:dyDescent="0.15">
      <c r="A37" s="24">
        <v>24</v>
      </c>
      <c r="B37" s="25">
        <v>44465</v>
      </c>
      <c r="C37" s="24" t="s">
        <v>78</v>
      </c>
      <c r="D37" s="24" t="s">
        <v>34</v>
      </c>
      <c r="E37" s="28">
        <v>11</v>
      </c>
      <c r="F37" s="28">
        <v>33330</v>
      </c>
      <c r="G37" s="28">
        <v>22330</v>
      </c>
      <c r="H37" s="18"/>
      <c r="I37" s="5"/>
    </row>
    <row r="38" spans="1:9" x14ac:dyDescent="0.15">
      <c r="A38" s="24">
        <v>25</v>
      </c>
      <c r="B38" s="25">
        <v>44472</v>
      </c>
      <c r="C38" s="24" t="s">
        <v>79</v>
      </c>
      <c r="D38" s="24" t="s">
        <v>32</v>
      </c>
      <c r="E38" s="28">
        <v>22</v>
      </c>
      <c r="F38" s="28">
        <v>86900</v>
      </c>
      <c r="G38" s="28">
        <v>64900</v>
      </c>
      <c r="H38" s="18"/>
      <c r="I38" s="5"/>
    </row>
    <row r="39" spans="1:9" x14ac:dyDescent="0.15">
      <c r="A39" s="24">
        <v>26</v>
      </c>
      <c r="B39" s="25">
        <v>44472</v>
      </c>
      <c r="C39" s="24" t="s">
        <v>80</v>
      </c>
      <c r="D39" s="24" t="s">
        <v>32</v>
      </c>
      <c r="E39" s="28">
        <v>5</v>
      </c>
      <c r="F39" s="28">
        <v>18000</v>
      </c>
      <c r="G39" s="28">
        <v>13000</v>
      </c>
      <c r="H39" s="18"/>
      <c r="I39" s="5"/>
    </row>
    <row r="40" spans="1:9" x14ac:dyDescent="0.15">
      <c r="A40" s="24">
        <v>27</v>
      </c>
      <c r="B40" s="25">
        <v>44486</v>
      </c>
      <c r="C40" s="24" t="s">
        <v>81</v>
      </c>
      <c r="D40" s="24" t="s">
        <v>32</v>
      </c>
      <c r="E40" s="28">
        <v>12</v>
      </c>
      <c r="F40" s="28">
        <v>46920</v>
      </c>
      <c r="G40" s="28">
        <v>34920</v>
      </c>
      <c r="H40" s="18"/>
      <c r="I40" s="5"/>
    </row>
    <row r="41" spans="1:9" x14ac:dyDescent="0.15">
      <c r="A41" s="24">
        <v>28</v>
      </c>
      <c r="B41" s="25">
        <v>44493</v>
      </c>
      <c r="C41" s="24" t="s">
        <v>82</v>
      </c>
      <c r="D41" s="24" t="s">
        <v>32</v>
      </c>
      <c r="E41" s="28">
        <v>19</v>
      </c>
      <c r="F41" s="28">
        <v>76190</v>
      </c>
      <c r="G41" s="28">
        <v>57190</v>
      </c>
      <c r="H41" s="18"/>
      <c r="I41" s="5"/>
    </row>
    <row r="42" spans="1:9" x14ac:dyDescent="0.15">
      <c r="A42" s="24">
        <v>29</v>
      </c>
      <c r="B42" s="25">
        <v>44500</v>
      </c>
      <c r="C42" s="24" t="s">
        <v>83</v>
      </c>
      <c r="D42" s="24" t="s">
        <v>32</v>
      </c>
      <c r="E42" s="28">
        <v>8</v>
      </c>
      <c r="F42" s="28">
        <v>31600</v>
      </c>
      <c r="G42" s="28">
        <v>23600</v>
      </c>
      <c r="H42" s="18"/>
      <c r="I42" s="5"/>
    </row>
    <row r="43" spans="1:9" x14ac:dyDescent="0.15">
      <c r="A43" s="24">
        <v>30</v>
      </c>
      <c r="B43" s="25">
        <v>44500</v>
      </c>
      <c r="C43" s="24" t="s">
        <v>84</v>
      </c>
      <c r="D43" s="24" t="s">
        <v>32</v>
      </c>
      <c r="E43" s="28">
        <v>5</v>
      </c>
      <c r="F43" s="28">
        <v>18000</v>
      </c>
      <c r="G43" s="28">
        <v>13000</v>
      </c>
      <c r="H43" s="18"/>
      <c r="I43" s="5"/>
    </row>
    <row r="44" spans="1:9" x14ac:dyDescent="0.15">
      <c r="A44" s="24">
        <v>31</v>
      </c>
      <c r="B44" s="25">
        <v>44507</v>
      </c>
      <c r="C44" s="24" t="s">
        <v>85</v>
      </c>
      <c r="D44" s="24" t="s">
        <v>34</v>
      </c>
      <c r="E44" s="28">
        <v>16</v>
      </c>
      <c r="F44" s="28">
        <v>56640</v>
      </c>
      <c r="G44" s="28">
        <v>40640</v>
      </c>
      <c r="H44" s="18"/>
      <c r="I44" s="5"/>
    </row>
    <row r="45" spans="1:9" x14ac:dyDescent="0.15">
      <c r="A45" s="24">
        <v>32</v>
      </c>
      <c r="B45" s="25">
        <v>44507</v>
      </c>
      <c r="C45" s="24" t="s">
        <v>86</v>
      </c>
      <c r="D45" s="24" t="s">
        <v>87</v>
      </c>
      <c r="E45" s="28">
        <v>36</v>
      </c>
      <c r="F45" s="28">
        <v>116280</v>
      </c>
      <c r="G45" s="28">
        <v>80280</v>
      </c>
      <c r="H45" s="18"/>
      <c r="I45" s="5"/>
    </row>
    <row r="46" spans="1:9" x14ac:dyDescent="0.15">
      <c r="A46" s="24">
        <v>33</v>
      </c>
      <c r="B46" s="25">
        <v>44514</v>
      </c>
      <c r="C46" s="24" t="s">
        <v>88</v>
      </c>
      <c r="D46" s="24" t="s">
        <v>89</v>
      </c>
      <c r="E46" s="28">
        <v>7</v>
      </c>
      <c r="F46" s="28">
        <v>31570</v>
      </c>
      <c r="G46" s="28">
        <v>24570</v>
      </c>
      <c r="H46" s="18"/>
      <c r="I46" s="5"/>
    </row>
    <row r="47" spans="1:9" x14ac:dyDescent="0.15">
      <c r="A47" s="24">
        <v>34</v>
      </c>
      <c r="B47" s="25">
        <v>44514</v>
      </c>
      <c r="C47" s="24" t="s">
        <v>90</v>
      </c>
      <c r="D47" s="24" t="s">
        <v>34</v>
      </c>
      <c r="E47" s="28">
        <v>2</v>
      </c>
      <c r="F47" s="28">
        <v>6000</v>
      </c>
      <c r="G47" s="28">
        <v>4000</v>
      </c>
      <c r="H47" s="18"/>
      <c r="I47" s="5"/>
    </row>
    <row r="48" spans="1:9" x14ac:dyDescent="0.15">
      <c r="A48" s="24">
        <v>35</v>
      </c>
      <c r="B48" s="25">
        <v>44514</v>
      </c>
      <c r="C48" s="24" t="s">
        <v>91</v>
      </c>
      <c r="D48" s="24" t="s">
        <v>34</v>
      </c>
      <c r="E48" s="28">
        <v>7</v>
      </c>
      <c r="F48" s="28">
        <v>21700</v>
      </c>
      <c r="G48" s="28">
        <v>14700</v>
      </c>
      <c r="H48" s="18"/>
      <c r="I48" s="5"/>
    </row>
    <row r="49" spans="1:9" x14ac:dyDescent="0.15">
      <c r="A49" s="24">
        <v>36</v>
      </c>
      <c r="B49" s="25">
        <v>44219</v>
      </c>
      <c r="C49" s="24" t="s">
        <v>92</v>
      </c>
      <c r="D49" s="24" t="s">
        <v>34</v>
      </c>
      <c r="E49" s="28">
        <v>7</v>
      </c>
      <c r="F49" s="28">
        <v>21700</v>
      </c>
      <c r="G49" s="28">
        <v>14700</v>
      </c>
      <c r="H49" s="14"/>
      <c r="I49" s="5"/>
    </row>
    <row r="50" spans="1:9" x14ac:dyDescent="0.15">
      <c r="A50" s="24">
        <v>37</v>
      </c>
      <c r="B50" s="25">
        <v>44226</v>
      </c>
      <c r="C50" s="24" t="s">
        <v>93</v>
      </c>
      <c r="D50" s="24" t="s">
        <v>34</v>
      </c>
      <c r="E50" s="28">
        <v>17</v>
      </c>
      <c r="F50" s="28">
        <v>60180</v>
      </c>
      <c r="G50" s="28">
        <v>43180</v>
      </c>
      <c r="H50" s="14"/>
      <c r="I50" s="5"/>
    </row>
    <row r="51" spans="1:9" x14ac:dyDescent="0.15">
      <c r="A51" s="24">
        <v>38</v>
      </c>
      <c r="B51" s="25">
        <v>44226</v>
      </c>
      <c r="C51" s="24" t="s">
        <v>94</v>
      </c>
      <c r="D51" s="24" t="s">
        <v>34</v>
      </c>
      <c r="E51" s="28">
        <v>4</v>
      </c>
      <c r="F51" s="28">
        <v>12000</v>
      </c>
      <c r="G51" s="28">
        <v>8000</v>
      </c>
      <c r="H51" s="14"/>
      <c r="I51" s="5"/>
    </row>
    <row r="52" spans="1:9" x14ac:dyDescent="0.15">
      <c r="A52" s="24">
        <v>39</v>
      </c>
      <c r="B52" s="25">
        <v>44226</v>
      </c>
      <c r="C52" s="24" t="s">
        <v>95</v>
      </c>
      <c r="D52" s="24" t="s">
        <v>96</v>
      </c>
      <c r="E52" s="28">
        <v>34</v>
      </c>
      <c r="F52" s="28">
        <v>109820</v>
      </c>
      <c r="G52" s="28">
        <v>75820</v>
      </c>
      <c r="H52" s="18"/>
      <c r="I52" s="5"/>
    </row>
    <row r="53" spans="1:9" x14ac:dyDescent="0.15">
      <c r="A53" s="24">
        <v>40</v>
      </c>
      <c r="B53" s="25">
        <v>44233</v>
      </c>
      <c r="C53" s="24" t="s">
        <v>97</v>
      </c>
      <c r="D53" s="24" t="s">
        <v>34</v>
      </c>
      <c r="E53" s="28">
        <v>11</v>
      </c>
      <c r="F53" s="28">
        <v>38940</v>
      </c>
      <c r="G53" s="28">
        <v>27940</v>
      </c>
      <c r="H53" s="14"/>
      <c r="I53" s="5"/>
    </row>
    <row r="54" spans="1:9" x14ac:dyDescent="0.15">
      <c r="A54" s="24">
        <v>41</v>
      </c>
      <c r="B54" s="25">
        <v>44233</v>
      </c>
      <c r="C54" s="24" t="s">
        <v>98</v>
      </c>
      <c r="D54" s="24" t="s">
        <v>34</v>
      </c>
      <c r="E54" s="28">
        <v>7</v>
      </c>
      <c r="F54" s="28">
        <v>21700</v>
      </c>
      <c r="G54" s="28">
        <v>14700</v>
      </c>
      <c r="H54" s="18"/>
      <c r="I54" s="5"/>
    </row>
    <row r="55" spans="1:9" x14ac:dyDescent="0.15">
      <c r="A55" s="24">
        <v>42</v>
      </c>
      <c r="B55" s="25">
        <v>44394</v>
      </c>
      <c r="C55" s="24" t="s">
        <v>103</v>
      </c>
      <c r="D55" s="24" t="s">
        <v>102</v>
      </c>
      <c r="E55" s="28">
        <v>13</v>
      </c>
      <c r="F55" s="28">
        <v>52250</v>
      </c>
      <c r="G55" s="28">
        <v>49400</v>
      </c>
      <c r="H55" s="18"/>
      <c r="I55" s="5"/>
    </row>
    <row r="56" spans="1:9" x14ac:dyDescent="0.15">
      <c r="A56" s="24">
        <v>43</v>
      </c>
      <c r="B56" s="25">
        <v>44471</v>
      </c>
      <c r="C56" s="24" t="s">
        <v>101</v>
      </c>
      <c r="D56" s="24" t="s">
        <v>102</v>
      </c>
      <c r="E56" s="28">
        <v>8</v>
      </c>
      <c r="F56" s="28">
        <v>37800</v>
      </c>
      <c r="G56" s="28">
        <v>29800</v>
      </c>
      <c r="H56" s="18"/>
      <c r="I56" s="5"/>
    </row>
    <row r="57" spans="1:9" x14ac:dyDescent="0.15">
      <c r="A57" s="24">
        <v>44</v>
      </c>
      <c r="B57" s="25">
        <v>44508</v>
      </c>
      <c r="C57" s="24" t="s">
        <v>99</v>
      </c>
      <c r="D57" s="24" t="s">
        <v>100</v>
      </c>
      <c r="E57" s="28">
        <v>1</v>
      </c>
      <c r="F57" s="28">
        <v>8400</v>
      </c>
      <c r="G57" s="28">
        <v>7400</v>
      </c>
      <c r="H57" s="18"/>
      <c r="I57" s="5"/>
    </row>
    <row r="58" spans="1:9" x14ac:dyDescent="0.15">
      <c r="A58" s="24">
        <v>45</v>
      </c>
      <c r="B58" s="25">
        <v>44548</v>
      </c>
      <c r="C58" s="24" t="s">
        <v>104</v>
      </c>
      <c r="D58" s="24" t="s">
        <v>102</v>
      </c>
      <c r="E58" s="28">
        <v>19</v>
      </c>
      <c r="F58" s="28">
        <v>88800</v>
      </c>
      <c r="G58" s="28">
        <v>78200</v>
      </c>
      <c r="H58" s="18"/>
      <c r="I58" s="5"/>
    </row>
    <row r="59" spans="1:9" x14ac:dyDescent="0.15">
      <c r="A59" s="24">
        <v>46</v>
      </c>
      <c r="B59" s="25">
        <v>44506</v>
      </c>
      <c r="C59" s="24" t="s">
        <v>105</v>
      </c>
      <c r="D59" s="24" t="s">
        <v>38</v>
      </c>
      <c r="E59" s="28">
        <v>18</v>
      </c>
      <c r="F59" s="28">
        <v>46925</v>
      </c>
      <c r="G59" s="28">
        <v>31000</v>
      </c>
      <c r="H59" s="18"/>
      <c r="I59" s="5"/>
    </row>
    <row r="60" spans="1:9" x14ac:dyDescent="0.15">
      <c r="A60" s="24">
        <v>47</v>
      </c>
      <c r="B60" s="25">
        <v>44212</v>
      </c>
      <c r="C60" s="24" t="s">
        <v>115</v>
      </c>
      <c r="D60" s="24" t="s">
        <v>116</v>
      </c>
      <c r="E60" s="28">
        <v>27</v>
      </c>
      <c r="F60" s="28">
        <v>51300</v>
      </c>
      <c r="G60" s="28">
        <v>24300</v>
      </c>
      <c r="H60" s="18"/>
      <c r="I60" s="5"/>
    </row>
    <row r="61" spans="1:9" x14ac:dyDescent="0.15">
      <c r="A61" s="24">
        <v>48</v>
      </c>
      <c r="B61" s="25"/>
      <c r="C61" s="24"/>
      <c r="D61" s="24"/>
      <c r="E61" s="28"/>
      <c r="F61" s="28"/>
      <c r="G61" s="28"/>
      <c r="H61" s="18"/>
      <c r="I61" s="5"/>
    </row>
    <row r="62" spans="1:9" x14ac:dyDescent="0.15">
      <c r="A62" s="24">
        <v>49</v>
      </c>
      <c r="B62" s="25"/>
      <c r="C62" s="24"/>
      <c r="D62" s="24"/>
      <c r="E62" s="28"/>
      <c r="F62" s="28"/>
      <c r="G62" s="28"/>
      <c r="H62" s="18"/>
      <c r="I62" s="5"/>
    </row>
    <row r="63" spans="1:9" x14ac:dyDescent="0.15">
      <c r="A63" s="24">
        <v>50</v>
      </c>
      <c r="B63" s="25"/>
      <c r="C63" s="24"/>
      <c r="D63" s="24"/>
      <c r="E63" s="28"/>
      <c r="F63" s="28"/>
      <c r="G63" s="28"/>
      <c r="H63" s="18"/>
      <c r="I63" s="5"/>
    </row>
    <row r="64" spans="1:9" x14ac:dyDescent="0.15">
      <c r="A64" s="24">
        <v>51</v>
      </c>
      <c r="B64" s="25"/>
      <c r="C64" s="24"/>
      <c r="D64" s="24"/>
      <c r="E64" s="28"/>
      <c r="F64" s="28"/>
      <c r="G64" s="28"/>
      <c r="H64" s="18"/>
      <c r="I64" s="5"/>
    </row>
    <row r="65" spans="1:9" x14ac:dyDescent="0.15">
      <c r="A65" s="24">
        <v>52</v>
      </c>
      <c r="B65" s="25"/>
      <c r="C65" s="24"/>
      <c r="D65" s="24"/>
      <c r="E65" s="28"/>
      <c r="F65" s="28"/>
      <c r="G65" s="28"/>
      <c r="H65" s="18"/>
      <c r="I65" s="5"/>
    </row>
    <row r="66" spans="1:9" x14ac:dyDescent="0.15">
      <c r="A66" s="24">
        <v>53</v>
      </c>
      <c r="B66" s="25"/>
      <c r="C66" s="24"/>
      <c r="D66" s="24"/>
      <c r="E66" s="28"/>
      <c r="F66" s="28"/>
      <c r="G66" s="28"/>
      <c r="H66" s="18"/>
      <c r="I66" s="5"/>
    </row>
    <row r="67" spans="1:9" x14ac:dyDescent="0.15">
      <c r="A67" s="24">
        <v>54</v>
      </c>
      <c r="B67" s="25"/>
      <c r="C67" s="24"/>
      <c r="D67" s="24"/>
      <c r="E67" s="28"/>
      <c r="F67" s="28"/>
      <c r="G67" s="28"/>
      <c r="H67" s="18"/>
      <c r="I67" s="5"/>
    </row>
    <row r="68" spans="1:9" x14ac:dyDescent="0.15">
      <c r="A68" s="24">
        <v>55</v>
      </c>
      <c r="B68" s="25"/>
      <c r="C68" s="24"/>
      <c r="D68" s="24"/>
      <c r="E68" s="28"/>
      <c r="F68" s="28"/>
      <c r="G68" s="28"/>
      <c r="H68" s="18"/>
      <c r="I68" s="5"/>
    </row>
    <row r="69" spans="1:9" x14ac:dyDescent="0.15">
      <c r="A69" s="24">
        <v>56</v>
      </c>
      <c r="B69" s="25"/>
      <c r="C69" s="24"/>
      <c r="D69" s="24"/>
      <c r="E69" s="28"/>
      <c r="F69" s="28"/>
      <c r="G69" s="28"/>
      <c r="H69" s="18"/>
      <c r="I69" s="5"/>
    </row>
    <row r="70" spans="1:9" x14ac:dyDescent="0.15">
      <c r="A70" s="32"/>
      <c r="B70" s="32"/>
      <c r="C70" s="32"/>
      <c r="D70" s="31" t="s">
        <v>21</v>
      </c>
      <c r="E70" s="28">
        <f>SUM(E14:E68)</f>
        <v>646</v>
      </c>
      <c r="F70" s="28">
        <f>SUM(F14:F69)</f>
        <v>2201625</v>
      </c>
      <c r="G70" s="28">
        <f>SUM(G14:G69)</f>
        <v>1571250</v>
      </c>
      <c r="H70" s="18"/>
      <c r="I70" s="5"/>
    </row>
    <row r="71" spans="1:9" x14ac:dyDescent="0.15">
      <c r="A71" s="32"/>
      <c r="B71" s="32"/>
      <c r="C71" s="32"/>
      <c r="D71" s="32"/>
      <c r="E71" s="32"/>
      <c r="F71" s="32"/>
      <c r="G71" s="32"/>
      <c r="H71" s="18"/>
      <c r="I71" s="5"/>
    </row>
    <row r="72" spans="1:9" x14ac:dyDescent="0.15">
      <c r="A72" s="32" t="s">
        <v>8</v>
      </c>
      <c r="B72" s="32"/>
      <c r="C72" s="32"/>
      <c r="D72" s="32"/>
      <c r="E72" s="32"/>
      <c r="F72" s="32"/>
      <c r="G72" s="33" t="s">
        <v>17</v>
      </c>
      <c r="H72" s="18"/>
      <c r="I72" s="5"/>
    </row>
    <row r="73" spans="1:9" ht="27" x14ac:dyDescent="0.15">
      <c r="A73" s="31" t="s">
        <v>7</v>
      </c>
      <c r="B73" s="34" t="s">
        <v>20</v>
      </c>
      <c r="C73" s="111" t="s">
        <v>2</v>
      </c>
      <c r="D73" s="112"/>
      <c r="E73" s="34" t="s">
        <v>5</v>
      </c>
      <c r="F73" s="31" t="str">
        <f>$F$7</f>
        <v>対象経費</v>
      </c>
      <c r="G73" s="34" t="s">
        <v>31</v>
      </c>
      <c r="H73" s="18"/>
      <c r="I73" s="5"/>
    </row>
    <row r="74" spans="1:9" x14ac:dyDescent="0.15">
      <c r="A74" s="24">
        <v>1</v>
      </c>
      <c r="B74" s="25">
        <v>44297</v>
      </c>
      <c r="C74" s="24" t="s">
        <v>35</v>
      </c>
      <c r="D74" s="24" t="s">
        <v>32</v>
      </c>
      <c r="E74" s="28">
        <v>17</v>
      </c>
      <c r="F74" s="28">
        <v>52760</v>
      </c>
      <c r="G74" s="28">
        <v>28560</v>
      </c>
      <c r="H74" s="18"/>
      <c r="I74" s="5"/>
    </row>
    <row r="75" spans="1:9" x14ac:dyDescent="0.15">
      <c r="A75" s="24">
        <v>2</v>
      </c>
      <c r="B75" s="25">
        <v>44287</v>
      </c>
      <c r="C75" s="39" t="s">
        <v>107</v>
      </c>
      <c r="D75" s="40" t="s">
        <v>108</v>
      </c>
      <c r="E75" s="28">
        <v>100</v>
      </c>
      <c r="F75" s="28">
        <v>206000</v>
      </c>
      <c r="G75" s="28">
        <v>206000</v>
      </c>
      <c r="H75" s="18"/>
      <c r="I75" s="5"/>
    </row>
    <row r="76" spans="1:9" x14ac:dyDescent="0.15">
      <c r="A76" s="24">
        <v>3</v>
      </c>
      <c r="B76" s="145">
        <v>44287</v>
      </c>
      <c r="C76" s="39" t="s">
        <v>106</v>
      </c>
      <c r="D76" s="40" t="s">
        <v>33</v>
      </c>
      <c r="E76" s="28">
        <v>100</v>
      </c>
      <c r="F76" s="28">
        <v>268000</v>
      </c>
      <c r="G76" s="28">
        <v>268000</v>
      </c>
      <c r="H76" s="18"/>
      <c r="I76" s="5"/>
    </row>
    <row r="77" spans="1:9" x14ac:dyDescent="0.15">
      <c r="A77" s="24">
        <v>4</v>
      </c>
      <c r="B77" s="145">
        <v>44190</v>
      </c>
      <c r="C77" s="113" t="s">
        <v>44</v>
      </c>
      <c r="D77" s="114"/>
      <c r="E77" s="28">
        <v>176</v>
      </c>
      <c r="F77" s="28">
        <v>594880</v>
      </c>
      <c r="G77" s="28">
        <v>594880</v>
      </c>
      <c r="H77" s="18"/>
      <c r="I77" s="5"/>
    </row>
    <row r="78" spans="1:9" x14ac:dyDescent="0.15">
      <c r="A78" s="24">
        <v>5</v>
      </c>
      <c r="B78" s="25">
        <v>44277</v>
      </c>
      <c r="C78" s="24" t="s">
        <v>35</v>
      </c>
      <c r="D78" s="24" t="s">
        <v>42</v>
      </c>
      <c r="E78" s="28">
        <v>94</v>
      </c>
      <c r="F78" s="28">
        <v>251920</v>
      </c>
      <c r="G78" s="28">
        <v>251920</v>
      </c>
      <c r="H78" s="18"/>
      <c r="I78" s="5"/>
    </row>
    <row r="79" spans="1:9" x14ac:dyDescent="0.15">
      <c r="A79" s="32"/>
      <c r="B79" s="32"/>
      <c r="C79" s="32"/>
      <c r="D79" s="31" t="s">
        <v>21</v>
      </c>
      <c r="E79" s="28">
        <f>SUM(E74:E78)</f>
        <v>487</v>
      </c>
      <c r="F79" s="28">
        <f t="shared" ref="F79:G79" si="0">SUM(F74:F78)</f>
        <v>1373560</v>
      </c>
      <c r="G79" s="28">
        <f t="shared" si="0"/>
        <v>1349360</v>
      </c>
      <c r="H79" s="18"/>
      <c r="I79" s="5"/>
    </row>
    <row r="80" spans="1:9" x14ac:dyDescent="0.15">
      <c r="A80" s="32"/>
      <c r="B80" s="32"/>
      <c r="C80" s="32"/>
      <c r="D80" s="32"/>
      <c r="E80" s="32"/>
      <c r="F80" s="32"/>
      <c r="G80" s="32"/>
      <c r="H80" s="18"/>
      <c r="I80" s="5"/>
    </row>
    <row r="81" spans="1:9" x14ac:dyDescent="0.15">
      <c r="A81" s="32" t="s">
        <v>9</v>
      </c>
      <c r="B81" s="32"/>
      <c r="C81" s="32"/>
      <c r="D81" s="32"/>
      <c r="E81" s="32"/>
      <c r="F81" s="32"/>
      <c r="G81" s="33" t="s">
        <v>16</v>
      </c>
      <c r="H81" s="18"/>
      <c r="I81" s="5"/>
    </row>
    <row r="82" spans="1:9" x14ac:dyDescent="0.15">
      <c r="A82" s="31" t="s">
        <v>7</v>
      </c>
      <c r="B82" s="31" t="s">
        <v>10</v>
      </c>
      <c r="C82" s="115" t="s">
        <v>11</v>
      </c>
      <c r="D82" s="115"/>
      <c r="E82" s="31" t="s">
        <v>12</v>
      </c>
      <c r="F82" s="31" t="str">
        <f>$F$7</f>
        <v>対象経費</v>
      </c>
      <c r="G82" s="34" t="s">
        <v>31</v>
      </c>
      <c r="H82" s="18"/>
      <c r="I82" s="5"/>
    </row>
    <row r="83" spans="1:9" x14ac:dyDescent="0.15">
      <c r="A83" s="24">
        <v>1</v>
      </c>
      <c r="B83" s="146" t="s">
        <v>26</v>
      </c>
      <c r="C83" s="113" t="s">
        <v>49</v>
      </c>
      <c r="D83" s="114"/>
      <c r="E83" s="28">
        <v>100</v>
      </c>
      <c r="F83" s="28">
        <v>92400</v>
      </c>
      <c r="G83" s="28">
        <v>92400</v>
      </c>
      <c r="H83" s="18"/>
      <c r="I83" s="5"/>
    </row>
    <row r="84" spans="1:9" x14ac:dyDescent="0.15">
      <c r="A84" s="24">
        <v>2</v>
      </c>
      <c r="B84" s="146" t="s">
        <v>27</v>
      </c>
      <c r="C84" s="113" t="s">
        <v>48</v>
      </c>
      <c r="D84" s="114"/>
      <c r="E84" s="28">
        <v>600</v>
      </c>
      <c r="F84" s="28">
        <v>185900</v>
      </c>
      <c r="G84" s="28">
        <v>185900</v>
      </c>
      <c r="H84" s="18"/>
      <c r="I84" s="23"/>
    </row>
    <row r="85" spans="1:9" x14ac:dyDescent="0.15">
      <c r="A85" s="24">
        <v>3</v>
      </c>
      <c r="B85" s="146" t="s">
        <v>47</v>
      </c>
      <c r="C85" s="26"/>
      <c r="D85" s="27"/>
      <c r="E85" s="28"/>
      <c r="F85" s="28"/>
      <c r="G85" s="28">
        <v>880</v>
      </c>
      <c r="H85" s="18"/>
      <c r="I85" s="5"/>
    </row>
    <row r="86" spans="1:9" x14ac:dyDescent="0.15">
      <c r="A86" s="24">
        <v>4</v>
      </c>
      <c r="B86" s="41"/>
      <c r="C86" s="26"/>
      <c r="D86" s="27"/>
      <c r="E86" s="28"/>
      <c r="F86" s="28"/>
      <c r="G86" s="28"/>
      <c r="H86" s="18"/>
      <c r="I86" s="5"/>
    </row>
    <row r="87" spans="1:9" x14ac:dyDescent="0.15">
      <c r="A87" s="24">
        <v>5</v>
      </c>
      <c r="B87" s="41"/>
      <c r="C87" s="26"/>
      <c r="D87" s="27"/>
      <c r="E87" s="28"/>
      <c r="F87" s="28"/>
      <c r="G87" s="28"/>
      <c r="H87" s="18"/>
      <c r="I87" s="5"/>
    </row>
    <row r="88" spans="1:9" x14ac:dyDescent="0.15">
      <c r="A88" s="24">
        <v>6</v>
      </c>
      <c r="B88" s="41"/>
      <c r="C88" s="26"/>
      <c r="D88" s="27"/>
      <c r="E88" s="28"/>
      <c r="F88" s="28"/>
      <c r="G88" s="28"/>
      <c r="H88" s="18"/>
      <c r="I88" s="5"/>
    </row>
    <row r="89" spans="1:9" x14ac:dyDescent="0.15">
      <c r="A89" s="24">
        <v>7</v>
      </c>
      <c r="B89" s="41"/>
      <c r="C89" s="26"/>
      <c r="D89" s="27"/>
      <c r="E89" s="28"/>
      <c r="F89" s="28"/>
      <c r="G89" s="28"/>
      <c r="H89" s="18"/>
      <c r="I89" s="5"/>
    </row>
    <row r="90" spans="1:9" x14ac:dyDescent="0.15">
      <c r="A90" s="24">
        <v>8</v>
      </c>
      <c r="B90" s="41"/>
      <c r="C90" s="26"/>
      <c r="D90" s="27"/>
      <c r="E90" s="28"/>
      <c r="F90" s="28"/>
      <c r="G90" s="28"/>
      <c r="H90" s="18"/>
      <c r="I90" s="5"/>
    </row>
    <row r="91" spans="1:9" x14ac:dyDescent="0.15">
      <c r="A91" s="24">
        <v>9</v>
      </c>
      <c r="B91" s="41"/>
      <c r="C91" s="26"/>
      <c r="D91" s="27"/>
      <c r="E91" s="28"/>
      <c r="F91" s="28"/>
      <c r="G91" s="28"/>
      <c r="H91" s="18"/>
      <c r="I91" s="5"/>
    </row>
    <row r="92" spans="1:9" x14ac:dyDescent="0.15">
      <c r="A92" s="24">
        <v>10</v>
      </c>
      <c r="B92" s="41"/>
      <c r="C92" s="113"/>
      <c r="D92" s="114"/>
      <c r="E92" s="28"/>
      <c r="F92" s="28"/>
      <c r="G92" s="28"/>
      <c r="H92" s="18"/>
      <c r="I92" s="5"/>
    </row>
    <row r="93" spans="1:9" x14ac:dyDescent="0.15">
      <c r="A93" s="32"/>
      <c r="B93" s="32"/>
      <c r="C93" s="32"/>
      <c r="D93" s="31" t="s">
        <v>21</v>
      </c>
      <c r="E93" s="28">
        <f>SUM(E83:E92)</f>
        <v>700</v>
      </c>
      <c r="F93" s="28">
        <f t="shared" ref="F93:G93" si="1">SUM(F83:F92)</f>
        <v>278300</v>
      </c>
      <c r="G93" s="28">
        <f t="shared" si="1"/>
        <v>279180</v>
      </c>
      <c r="H93" s="18"/>
      <c r="I93" s="5"/>
    </row>
    <row r="94" spans="1:9" x14ac:dyDescent="0.15">
      <c r="A94" s="32"/>
      <c r="B94" s="32"/>
      <c r="C94" s="32"/>
      <c r="D94" s="32"/>
      <c r="E94" s="32"/>
      <c r="F94" s="32"/>
      <c r="G94" s="32"/>
    </row>
    <row r="95" spans="1:9" x14ac:dyDescent="0.15">
      <c r="A95" s="32" t="s">
        <v>23</v>
      </c>
      <c r="B95" s="32"/>
      <c r="C95" s="32"/>
      <c r="D95" s="32"/>
      <c r="E95" s="32"/>
      <c r="F95" s="32"/>
      <c r="G95" s="33" t="s">
        <v>17</v>
      </c>
    </row>
    <row r="96" spans="1:9" ht="27" x14ac:dyDescent="0.15">
      <c r="A96" s="31" t="s">
        <v>7</v>
      </c>
      <c r="B96" s="34" t="s">
        <v>20</v>
      </c>
      <c r="C96" s="31" t="s">
        <v>14</v>
      </c>
      <c r="D96" s="31" t="s">
        <v>15</v>
      </c>
      <c r="E96" s="34" t="s">
        <v>5</v>
      </c>
      <c r="F96" s="31" t="str">
        <f>$F$7</f>
        <v>対象経費</v>
      </c>
      <c r="G96" s="34" t="s">
        <v>31</v>
      </c>
    </row>
    <row r="97" spans="1:8" x14ac:dyDescent="0.15">
      <c r="A97" s="24">
        <v>1</v>
      </c>
      <c r="B97" s="146" t="s">
        <v>109</v>
      </c>
      <c r="C97" s="24" t="s">
        <v>50</v>
      </c>
      <c r="D97" s="24" t="s">
        <v>51</v>
      </c>
      <c r="E97" s="28">
        <v>4</v>
      </c>
      <c r="F97" s="28">
        <v>117696</v>
      </c>
      <c r="G97" s="28">
        <v>117696</v>
      </c>
    </row>
    <row r="98" spans="1:8" x14ac:dyDescent="0.15">
      <c r="A98" s="24">
        <v>2</v>
      </c>
      <c r="B98" s="146" t="s">
        <v>114</v>
      </c>
      <c r="C98" s="42" t="s">
        <v>113</v>
      </c>
      <c r="D98" s="24" t="s">
        <v>52</v>
      </c>
      <c r="E98" s="28"/>
      <c r="F98" s="28">
        <v>51264</v>
      </c>
      <c r="G98" s="28">
        <v>51264</v>
      </c>
    </row>
    <row r="99" spans="1:8" x14ac:dyDescent="0.15">
      <c r="A99" s="24">
        <v>3</v>
      </c>
      <c r="B99" s="146" t="s">
        <v>111</v>
      </c>
      <c r="C99" s="42" t="s">
        <v>110</v>
      </c>
      <c r="D99" s="24" t="s">
        <v>53</v>
      </c>
      <c r="E99" s="28">
        <v>4</v>
      </c>
      <c r="F99" s="28">
        <v>193900</v>
      </c>
      <c r="G99" s="28">
        <v>193900</v>
      </c>
    </row>
    <row r="100" spans="1:8" x14ac:dyDescent="0.15">
      <c r="A100" s="32"/>
      <c r="B100" s="32"/>
      <c r="C100" s="32"/>
      <c r="D100" s="31" t="s">
        <v>21</v>
      </c>
      <c r="E100" s="28">
        <f>SUM(E97:E99)</f>
        <v>8</v>
      </c>
      <c r="F100" s="28">
        <f t="shared" ref="F100:G100" si="2">SUM(F97:F99)</f>
        <v>362860</v>
      </c>
      <c r="G100" s="28">
        <f t="shared" si="2"/>
        <v>362860</v>
      </c>
    </row>
    <row r="101" spans="1:8" x14ac:dyDescent="0.15">
      <c r="A101" s="32"/>
      <c r="B101" s="32"/>
      <c r="C101" s="32"/>
      <c r="D101" s="32"/>
      <c r="E101" s="32"/>
      <c r="F101" s="32"/>
      <c r="G101" s="32"/>
    </row>
    <row r="102" spans="1:8" x14ac:dyDescent="0.15">
      <c r="A102" s="32" t="s">
        <v>28</v>
      </c>
      <c r="B102" s="32"/>
      <c r="C102" s="32"/>
      <c r="D102" s="32"/>
      <c r="E102" s="32"/>
      <c r="F102" s="32"/>
      <c r="G102" s="33" t="s">
        <v>17</v>
      </c>
    </row>
    <row r="103" spans="1:8" ht="27" x14ac:dyDescent="0.15">
      <c r="A103" s="31" t="s">
        <v>7</v>
      </c>
      <c r="B103" s="105" t="s">
        <v>29</v>
      </c>
      <c r="C103" s="106"/>
      <c r="D103" s="107"/>
      <c r="E103" s="34" t="s">
        <v>25</v>
      </c>
      <c r="F103" s="31" t="s">
        <v>3</v>
      </c>
      <c r="G103" s="34" t="s">
        <v>31</v>
      </c>
    </row>
    <row r="104" spans="1:8" x14ac:dyDescent="0.15">
      <c r="A104" s="148">
        <v>1</v>
      </c>
      <c r="B104" s="108" t="s">
        <v>39</v>
      </c>
      <c r="C104" s="109"/>
      <c r="D104" s="110"/>
      <c r="E104" s="99">
        <v>55</v>
      </c>
      <c r="F104" s="100">
        <v>670600</v>
      </c>
      <c r="G104" s="99">
        <v>670600</v>
      </c>
    </row>
    <row r="105" spans="1:8" x14ac:dyDescent="0.15">
      <c r="A105" s="148">
        <v>2</v>
      </c>
      <c r="B105" s="108" t="s">
        <v>112</v>
      </c>
      <c r="C105" s="109"/>
      <c r="D105" s="110"/>
      <c r="E105" s="99">
        <v>17</v>
      </c>
      <c r="F105" s="100">
        <v>143640</v>
      </c>
      <c r="G105" s="99">
        <v>143640</v>
      </c>
    </row>
    <row r="106" spans="1:8" x14ac:dyDescent="0.15">
      <c r="A106" s="148">
        <v>3</v>
      </c>
      <c r="B106" s="108" t="s">
        <v>40</v>
      </c>
      <c r="C106" s="109"/>
      <c r="D106" s="110"/>
      <c r="E106" s="11">
        <v>35</v>
      </c>
      <c r="F106" s="11">
        <v>374310</v>
      </c>
      <c r="G106" s="11">
        <v>374310</v>
      </c>
    </row>
    <row r="107" spans="1:8" x14ac:dyDescent="0.15">
      <c r="D107" s="12" t="s">
        <v>21</v>
      </c>
      <c r="E107" s="2">
        <f>SUM(E104:E106)</f>
        <v>107</v>
      </c>
      <c r="F107" s="7">
        <f>SUM(F103:F106)</f>
        <v>1188550</v>
      </c>
      <c r="G107" s="7">
        <f t="shared" ref="G107" si="3">SUM(G103:G106)</f>
        <v>1188550</v>
      </c>
      <c r="H107" s="15"/>
    </row>
  </sheetData>
  <mergeCells count="15">
    <mergeCell ref="C9:D9"/>
    <mergeCell ref="F3:G3"/>
    <mergeCell ref="D5:E5"/>
    <mergeCell ref="F5:G5"/>
    <mergeCell ref="C7:D7"/>
    <mergeCell ref="B103:D103"/>
    <mergeCell ref="B104:D104"/>
    <mergeCell ref="B106:D106"/>
    <mergeCell ref="C73:D73"/>
    <mergeCell ref="C77:D77"/>
    <mergeCell ref="C82:D82"/>
    <mergeCell ref="C83:D83"/>
    <mergeCell ref="C84:D84"/>
    <mergeCell ref="C92:D92"/>
    <mergeCell ref="B105:D105"/>
  </mergeCells>
  <phoneticPr fontId="2"/>
  <dataValidations count="1">
    <dataValidation imeMode="off" allowBlank="1" showInputMessage="1" showErrorMessage="1" sqref="E106:G106 E97:G99 E8:G9 E83:G92 E74:G78 E14:G69"/>
  </dataValidations>
  <pageMargins left="0.70866141732283472" right="0.51181102362204722" top="0.74803149606299213" bottom="0.3937007874015748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5"/>
  <sheetViews>
    <sheetView workbookViewId="0">
      <pane ySplit="8" topLeftCell="A9" activePane="bottomLeft" state="frozen"/>
      <selection pane="bottomLeft" activeCell="C72" sqref="C72:E72"/>
    </sheetView>
  </sheetViews>
  <sheetFormatPr defaultRowHeight="13.5" x14ac:dyDescent="0.15"/>
  <cols>
    <col min="1" max="1" width="3" style="81" customWidth="1"/>
    <col min="2" max="2" width="4" style="81" customWidth="1"/>
    <col min="3" max="3" width="20.75" style="98" bestFit="1" customWidth="1"/>
    <col min="4" max="4" width="49.375" style="81" customWidth="1"/>
    <col min="5" max="5" width="32" style="81" bestFit="1" customWidth="1"/>
    <col min="6" max="6" width="7.75" style="81" customWidth="1"/>
    <col min="7" max="7" width="9.25" style="81" bestFit="1" customWidth="1"/>
    <col min="8" max="8" width="11.875" style="81" bestFit="1" customWidth="1"/>
    <col min="9" max="10" width="3.75" style="32" customWidth="1"/>
    <col min="11" max="11" width="19.25" style="32" customWidth="1"/>
    <col min="12" max="12" width="3.75" style="32" customWidth="1"/>
    <col min="13" max="13" width="9.625" style="64" customWidth="1"/>
    <col min="14" max="14" width="8.875" style="64" customWidth="1"/>
    <col min="15" max="15" width="7.125" style="64" customWidth="1"/>
    <col min="16" max="16" width="7.75" style="32" customWidth="1"/>
    <col min="17" max="17" width="10.875" style="32" customWidth="1"/>
    <col min="18" max="18" width="9" style="32"/>
    <col min="19" max="19" width="2.75" style="32" customWidth="1"/>
    <col min="20" max="22" width="9" style="32"/>
    <col min="23" max="23" width="2.25" style="32" customWidth="1"/>
    <col min="24" max="16384" width="9" style="32"/>
  </cols>
  <sheetData>
    <row r="1" spans="2:44" x14ac:dyDescent="0.15">
      <c r="B1" s="63" t="s">
        <v>179</v>
      </c>
      <c r="H1" s="98" t="s">
        <v>176</v>
      </c>
    </row>
    <row r="2" spans="2:44" ht="4.5" customHeight="1" x14ac:dyDescent="0.15"/>
    <row r="3" spans="2:44" ht="14.25" x14ac:dyDescent="0.15">
      <c r="C3" s="137"/>
      <c r="D3" s="65"/>
      <c r="F3" s="10" t="s">
        <v>45</v>
      </c>
      <c r="G3" s="123" t="s">
        <v>19</v>
      </c>
      <c r="H3" s="124"/>
      <c r="I3" s="29"/>
      <c r="J3" s="29"/>
      <c r="K3" s="29"/>
      <c r="L3" s="29"/>
      <c r="M3" s="43"/>
      <c r="N3" s="43"/>
      <c r="O3" s="43"/>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row>
    <row r="4" spans="2:44" x14ac:dyDescent="0.15">
      <c r="I4" s="29"/>
      <c r="J4" s="29"/>
      <c r="K4" s="29"/>
      <c r="L4" s="29"/>
      <c r="M4" s="43"/>
      <c r="N4" s="43"/>
      <c r="O4" s="43"/>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row>
    <row r="5" spans="2:44" x14ac:dyDescent="0.15">
      <c r="C5" s="138" t="s">
        <v>4</v>
      </c>
      <c r="D5" s="66">
        <f>H16+H43+H53+H62+H69+H76</f>
        <v>2834470</v>
      </c>
      <c r="E5" s="125">
        <f>G16+G43+G53+G62+G69+G76</f>
        <v>3338892</v>
      </c>
      <c r="F5" s="125"/>
      <c r="G5" s="126">
        <f>F16+F43+F53+F62+F69+F76</f>
        <v>1280</v>
      </c>
      <c r="H5" s="126"/>
      <c r="I5" s="29"/>
      <c r="J5" s="29"/>
      <c r="K5" s="29"/>
      <c r="L5" s="29"/>
      <c r="M5" s="43"/>
      <c r="N5" s="43"/>
      <c r="O5" s="43"/>
      <c r="P5" s="44"/>
      <c r="Q5" s="45"/>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row>
    <row r="6" spans="2:44" x14ac:dyDescent="0.15">
      <c r="I6" s="29"/>
      <c r="J6" s="29"/>
      <c r="K6" s="29"/>
      <c r="L6" s="29"/>
      <c r="M6" s="43"/>
      <c r="N6" s="43"/>
      <c r="O6" s="43"/>
      <c r="P6" s="23"/>
      <c r="Q6" s="46"/>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row>
    <row r="7" spans="2:44" x14ac:dyDescent="0.15">
      <c r="B7" s="81" t="s">
        <v>0</v>
      </c>
      <c r="H7" s="33" t="s">
        <v>17</v>
      </c>
      <c r="I7" s="29"/>
      <c r="J7" s="29"/>
      <c r="K7" s="29"/>
      <c r="L7" s="29"/>
      <c r="M7" s="43"/>
      <c r="N7" s="43"/>
      <c r="O7" s="43"/>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row>
    <row r="8" spans="2:44" ht="27" x14ac:dyDescent="0.15">
      <c r="B8" s="82" t="s">
        <v>22</v>
      </c>
      <c r="C8" s="83" t="s">
        <v>178</v>
      </c>
      <c r="D8" s="127" t="s">
        <v>2</v>
      </c>
      <c r="E8" s="128"/>
      <c r="F8" s="83" t="s">
        <v>5</v>
      </c>
      <c r="G8" s="82" t="s">
        <v>30</v>
      </c>
      <c r="H8" s="84" t="s">
        <v>31</v>
      </c>
      <c r="I8" s="29"/>
      <c r="J8" s="29"/>
      <c r="K8" s="29"/>
      <c r="L8" s="29"/>
      <c r="M8" s="43"/>
      <c r="N8" s="43"/>
      <c r="O8" s="43"/>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row>
    <row r="9" spans="2:44" ht="14.25" customHeight="1" x14ac:dyDescent="0.15">
      <c r="B9" s="85">
        <v>1</v>
      </c>
      <c r="C9" s="103" t="s">
        <v>117</v>
      </c>
      <c r="D9" s="85" t="s">
        <v>118</v>
      </c>
      <c r="E9" s="85"/>
      <c r="F9" s="60">
        <v>0</v>
      </c>
      <c r="G9" s="60">
        <v>15000</v>
      </c>
      <c r="H9" s="61">
        <v>0</v>
      </c>
      <c r="I9" s="29"/>
      <c r="J9" s="29"/>
      <c r="K9" s="62"/>
      <c r="L9" s="29"/>
      <c r="M9" s="43"/>
      <c r="N9" s="47"/>
      <c r="O9" s="47"/>
      <c r="P9" s="23"/>
      <c r="Q9" s="45"/>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row>
    <row r="10" spans="2:44" ht="14.25" customHeight="1" x14ac:dyDescent="0.15">
      <c r="B10" s="85">
        <v>2</v>
      </c>
      <c r="C10" s="103" t="s">
        <v>117</v>
      </c>
      <c r="D10" s="85" t="s">
        <v>119</v>
      </c>
      <c r="E10" s="85"/>
      <c r="F10" s="60">
        <v>0</v>
      </c>
      <c r="G10" s="60">
        <v>5000</v>
      </c>
      <c r="H10" s="61">
        <v>0</v>
      </c>
      <c r="I10" s="29"/>
      <c r="J10" s="29"/>
      <c r="K10" s="62"/>
      <c r="L10" s="29"/>
      <c r="M10" s="48"/>
      <c r="N10" s="47"/>
      <c r="O10" s="47"/>
      <c r="P10" s="23"/>
      <c r="Q10" s="45"/>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row>
    <row r="11" spans="2:44" ht="14.25" customHeight="1" x14ac:dyDescent="0.15">
      <c r="B11" s="85">
        <v>3</v>
      </c>
      <c r="C11" s="103" t="s">
        <v>117</v>
      </c>
      <c r="D11" s="85" t="s">
        <v>120</v>
      </c>
      <c r="E11" s="85"/>
      <c r="F11" s="60">
        <v>0</v>
      </c>
      <c r="G11" s="60">
        <v>56500</v>
      </c>
      <c r="H11" s="61">
        <v>0</v>
      </c>
      <c r="I11" s="29"/>
      <c r="J11" s="29"/>
      <c r="K11" s="62"/>
      <c r="L11" s="29"/>
      <c r="M11" s="43"/>
      <c r="N11" s="47"/>
      <c r="O11" s="47"/>
      <c r="P11" s="23"/>
      <c r="Q11" s="45"/>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row>
    <row r="12" spans="2:44" ht="14.25" customHeight="1" x14ac:dyDescent="0.15">
      <c r="B12" s="85">
        <v>4</v>
      </c>
      <c r="C12" s="103" t="s">
        <v>117</v>
      </c>
      <c r="D12" s="85" t="s">
        <v>121</v>
      </c>
      <c r="E12" s="85"/>
      <c r="F12" s="60">
        <v>4</v>
      </c>
      <c r="G12" s="60">
        <v>76500</v>
      </c>
      <c r="H12" s="61">
        <v>4120</v>
      </c>
      <c r="I12" s="29"/>
      <c r="J12" s="29"/>
      <c r="K12" s="62"/>
      <c r="L12" s="29"/>
      <c r="M12" s="67"/>
      <c r="N12" s="47"/>
      <c r="O12" s="47"/>
      <c r="P12" s="23"/>
      <c r="Q12" s="45"/>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row>
    <row r="13" spans="2:44" ht="14.25" customHeight="1" x14ac:dyDescent="0.15">
      <c r="B13" s="85">
        <v>5</v>
      </c>
      <c r="C13" s="102" t="s">
        <v>117</v>
      </c>
      <c r="D13" s="78" t="s">
        <v>122</v>
      </c>
      <c r="E13" s="79"/>
      <c r="F13" s="60">
        <v>12</v>
      </c>
      <c r="G13" s="60">
        <v>66720</v>
      </c>
      <c r="H13" s="61">
        <f>41145+4994+16720</f>
        <v>62859</v>
      </c>
      <c r="I13" s="29"/>
      <c r="J13" s="29"/>
      <c r="K13" s="62"/>
      <c r="L13" s="29"/>
      <c r="M13" s="67"/>
      <c r="N13" s="47"/>
      <c r="O13" s="47"/>
      <c r="P13" s="23"/>
      <c r="Q13" s="45"/>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row>
    <row r="14" spans="2:44" ht="14.25" customHeight="1" x14ac:dyDescent="0.15">
      <c r="B14" s="85">
        <v>6</v>
      </c>
      <c r="C14" s="103" t="s">
        <v>123</v>
      </c>
      <c r="D14" s="85" t="s">
        <v>124</v>
      </c>
      <c r="E14" s="85"/>
      <c r="F14" s="60">
        <v>0</v>
      </c>
      <c r="G14" s="60">
        <v>50000</v>
      </c>
      <c r="H14" s="61">
        <v>0</v>
      </c>
      <c r="I14" s="29"/>
      <c r="J14" s="29"/>
      <c r="K14" s="68"/>
      <c r="L14" s="29"/>
      <c r="M14" s="43"/>
      <c r="N14" s="47"/>
      <c r="O14" s="47"/>
      <c r="P14" s="23"/>
      <c r="Q14" s="56"/>
      <c r="R14" s="56"/>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row>
    <row r="15" spans="2:44" ht="14.25" customHeight="1" x14ac:dyDescent="0.15">
      <c r="B15" s="85">
        <v>7</v>
      </c>
      <c r="C15" s="103"/>
      <c r="D15" s="85" t="s">
        <v>125</v>
      </c>
      <c r="E15" s="85"/>
      <c r="F15" s="60">
        <v>0</v>
      </c>
      <c r="G15" s="60">
        <v>92000</v>
      </c>
      <c r="H15" s="69">
        <v>0</v>
      </c>
      <c r="I15" s="29"/>
      <c r="J15" s="29"/>
      <c r="K15" s="70"/>
      <c r="L15" s="29"/>
      <c r="M15" s="43"/>
      <c r="N15" s="47"/>
      <c r="O15" s="49"/>
      <c r="P15" s="23"/>
      <c r="Q15" s="23"/>
      <c r="R15" s="23"/>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row>
    <row r="16" spans="2:44" x14ac:dyDescent="0.15">
      <c r="B16" s="87"/>
      <c r="C16" s="139"/>
      <c r="D16" s="88"/>
      <c r="E16" s="89" t="s">
        <v>21</v>
      </c>
      <c r="F16" s="60">
        <f>SUM(F9:F15)</f>
        <v>16</v>
      </c>
      <c r="G16" s="60">
        <f>SUM(G9:G15)</f>
        <v>361720</v>
      </c>
      <c r="H16" s="61">
        <f>SUM(H9:H15)</f>
        <v>66979</v>
      </c>
      <c r="I16" s="29"/>
      <c r="J16" s="29"/>
      <c r="K16" s="62"/>
      <c r="L16" s="29"/>
      <c r="M16" s="50"/>
      <c r="N16" s="43"/>
      <c r="O16" s="43"/>
      <c r="P16" s="45"/>
      <c r="Q16" s="45"/>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row>
    <row r="17" spans="2:44" x14ac:dyDescent="0.15">
      <c r="I17" s="29"/>
      <c r="J17" s="29"/>
      <c r="K17" s="29"/>
      <c r="L17" s="29"/>
      <c r="M17" s="43"/>
      <c r="N17" s="51"/>
      <c r="O17" s="43"/>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row>
    <row r="18" spans="2:44" x14ac:dyDescent="0.15">
      <c r="B18" s="81" t="s">
        <v>1</v>
      </c>
      <c r="H18" s="33" t="s">
        <v>17</v>
      </c>
      <c r="I18" s="29"/>
      <c r="J18" s="29"/>
      <c r="K18" s="29"/>
      <c r="L18" s="29"/>
      <c r="M18" s="43"/>
      <c r="N18" s="43"/>
      <c r="O18" s="43"/>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row>
    <row r="19" spans="2:44" ht="27" x14ac:dyDescent="0.15">
      <c r="B19" s="82" t="s">
        <v>22</v>
      </c>
      <c r="C19" s="83" t="s">
        <v>178</v>
      </c>
      <c r="D19" s="82" t="s">
        <v>6</v>
      </c>
      <c r="E19" s="83" t="s">
        <v>13</v>
      </c>
      <c r="F19" s="83" t="s">
        <v>5</v>
      </c>
      <c r="G19" s="82" t="str">
        <f>$G$8</f>
        <v>対象経費</v>
      </c>
      <c r="H19" s="84" t="s">
        <v>31</v>
      </c>
      <c r="I19" s="29"/>
      <c r="J19" s="29"/>
      <c r="K19" s="30"/>
      <c r="L19" s="29"/>
      <c r="M19" s="43"/>
      <c r="N19" s="43"/>
      <c r="O19" s="43"/>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row>
    <row r="20" spans="2:44" ht="22.5" customHeight="1" x14ac:dyDescent="0.15">
      <c r="B20" s="85">
        <v>1</v>
      </c>
      <c r="C20" s="140">
        <v>44001</v>
      </c>
      <c r="D20" s="71" t="s">
        <v>126</v>
      </c>
      <c r="E20" s="72" t="s">
        <v>127</v>
      </c>
      <c r="F20" s="60">
        <v>11</v>
      </c>
      <c r="G20" s="60">
        <v>25000</v>
      </c>
      <c r="H20" s="61">
        <v>25000</v>
      </c>
      <c r="I20" s="29"/>
      <c r="J20" s="29"/>
      <c r="K20" s="62"/>
      <c r="L20" s="29"/>
      <c r="M20" s="52"/>
      <c r="N20" s="47"/>
      <c r="O20" s="53"/>
      <c r="P20" s="23"/>
      <c r="Q20" s="45"/>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row>
    <row r="21" spans="2:44" ht="22.5" customHeight="1" x14ac:dyDescent="0.15">
      <c r="B21" s="85">
        <v>2</v>
      </c>
      <c r="C21" s="140">
        <v>44003</v>
      </c>
      <c r="D21" s="72" t="s">
        <v>128</v>
      </c>
      <c r="E21" s="72" t="s">
        <v>129</v>
      </c>
      <c r="F21" s="60">
        <v>50</v>
      </c>
      <c r="G21" s="60">
        <v>50000</v>
      </c>
      <c r="H21" s="61">
        <v>50000</v>
      </c>
      <c r="I21" s="29"/>
      <c r="J21" s="29"/>
      <c r="K21" s="62"/>
      <c r="L21" s="29"/>
      <c r="M21" s="54"/>
      <c r="N21" s="47"/>
      <c r="O21" s="53"/>
      <c r="P21" s="23"/>
      <c r="Q21" s="45"/>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row>
    <row r="22" spans="2:44" ht="27" customHeight="1" x14ac:dyDescent="0.15">
      <c r="B22" s="85">
        <v>3</v>
      </c>
      <c r="C22" s="140">
        <v>44017</v>
      </c>
      <c r="D22" s="73" t="s">
        <v>130</v>
      </c>
      <c r="E22" s="72" t="s">
        <v>129</v>
      </c>
      <c r="F22" s="60">
        <v>61</v>
      </c>
      <c r="G22" s="60">
        <v>53700</v>
      </c>
      <c r="H22" s="61">
        <v>53700</v>
      </c>
      <c r="I22" s="29"/>
      <c r="J22" s="29"/>
      <c r="K22" s="62"/>
      <c r="L22" s="29"/>
      <c r="M22" s="54"/>
      <c r="N22" s="55"/>
      <c r="O22" s="53"/>
      <c r="P22" s="23"/>
      <c r="Q22" s="45"/>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row>
    <row r="23" spans="2:44" ht="22.5" customHeight="1" x14ac:dyDescent="0.15">
      <c r="B23" s="85">
        <v>4</v>
      </c>
      <c r="C23" s="141"/>
      <c r="D23" s="71" t="s">
        <v>131</v>
      </c>
      <c r="E23" s="72" t="s">
        <v>129</v>
      </c>
      <c r="F23" s="90"/>
      <c r="G23" s="90"/>
      <c r="H23" s="91"/>
      <c r="I23" s="29"/>
      <c r="J23" s="29"/>
      <c r="K23" s="74"/>
      <c r="L23" s="29"/>
      <c r="M23" s="52"/>
      <c r="N23" s="47"/>
      <c r="O23" s="49"/>
      <c r="P23" s="23"/>
      <c r="Q23" s="45"/>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row>
    <row r="24" spans="2:44" ht="22.5" customHeight="1" x14ac:dyDescent="0.15">
      <c r="B24" s="85">
        <v>5</v>
      </c>
      <c r="C24" s="140">
        <v>44101</v>
      </c>
      <c r="D24" s="71" t="s">
        <v>132</v>
      </c>
      <c r="E24" s="72" t="s">
        <v>133</v>
      </c>
      <c r="F24" s="60">
        <v>35</v>
      </c>
      <c r="G24" s="60">
        <v>69000</v>
      </c>
      <c r="H24" s="61">
        <v>56500</v>
      </c>
      <c r="I24" s="29"/>
      <c r="J24" s="29"/>
      <c r="K24" s="62"/>
      <c r="L24" s="29"/>
      <c r="M24" s="52"/>
      <c r="N24" s="47"/>
      <c r="O24" s="53"/>
      <c r="P24" s="23"/>
      <c r="Q24" s="45"/>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row>
    <row r="25" spans="2:44" ht="22.5" customHeight="1" x14ac:dyDescent="0.15">
      <c r="B25" s="85">
        <v>6</v>
      </c>
      <c r="C25" s="140">
        <v>44127</v>
      </c>
      <c r="D25" s="71" t="s">
        <v>134</v>
      </c>
      <c r="E25" s="72" t="s">
        <v>127</v>
      </c>
      <c r="F25" s="60">
        <v>13</v>
      </c>
      <c r="G25" s="60">
        <v>37500</v>
      </c>
      <c r="H25" s="61">
        <v>32500</v>
      </c>
      <c r="I25" s="29"/>
      <c r="J25" s="29"/>
      <c r="K25" s="62"/>
      <c r="L25" s="29"/>
      <c r="M25" s="52"/>
      <c r="N25" s="47"/>
      <c r="O25" s="49"/>
      <c r="P25" s="23"/>
      <c r="Q25" s="23"/>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row>
    <row r="26" spans="2:44" ht="22.5" customHeight="1" x14ac:dyDescent="0.15">
      <c r="B26" s="85">
        <v>7</v>
      </c>
      <c r="C26" s="140">
        <v>44143</v>
      </c>
      <c r="D26" s="71" t="s">
        <v>135</v>
      </c>
      <c r="E26" s="75" t="s">
        <v>136</v>
      </c>
      <c r="F26" s="60">
        <v>72</v>
      </c>
      <c r="G26" s="60">
        <v>72000</v>
      </c>
      <c r="H26" s="61">
        <v>72000</v>
      </c>
      <c r="I26" s="29"/>
      <c r="J26" s="29"/>
      <c r="K26" s="62"/>
      <c r="L26" s="29"/>
      <c r="M26" s="52"/>
      <c r="N26" s="47"/>
      <c r="O26" s="53"/>
      <c r="P26" s="23"/>
      <c r="Q26" s="23"/>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row>
    <row r="27" spans="2:44" ht="22.5" customHeight="1" x14ac:dyDescent="0.15">
      <c r="B27" s="85">
        <v>8</v>
      </c>
      <c r="C27" s="141"/>
      <c r="D27" s="71" t="s">
        <v>137</v>
      </c>
      <c r="E27" s="71" t="s">
        <v>138</v>
      </c>
      <c r="F27" s="60">
        <v>0</v>
      </c>
      <c r="G27" s="60">
        <v>14160</v>
      </c>
      <c r="H27" s="61">
        <v>0</v>
      </c>
      <c r="I27" s="29"/>
      <c r="J27" s="29"/>
      <c r="K27" s="68"/>
      <c r="L27" s="29"/>
      <c r="M27" s="54"/>
      <c r="N27" s="47"/>
      <c r="O27" s="49"/>
      <c r="P27" s="23"/>
      <c r="Q27" s="23"/>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row>
    <row r="28" spans="2:44" ht="28.5" customHeight="1" x14ac:dyDescent="0.15">
      <c r="B28" s="85">
        <v>9</v>
      </c>
      <c r="C28" s="140">
        <v>44157</v>
      </c>
      <c r="D28" s="76" t="s">
        <v>139</v>
      </c>
      <c r="E28" s="72" t="s">
        <v>129</v>
      </c>
      <c r="F28" s="60">
        <v>70</v>
      </c>
      <c r="G28" s="60">
        <v>64600</v>
      </c>
      <c r="H28" s="61">
        <v>64600</v>
      </c>
      <c r="I28" s="29"/>
      <c r="J28" s="29"/>
      <c r="K28" s="62"/>
      <c r="L28" s="29"/>
      <c r="M28" s="52"/>
      <c r="N28" s="55"/>
      <c r="O28" s="49"/>
      <c r="P28" s="23"/>
      <c r="Q28" s="23"/>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row>
    <row r="29" spans="2:44" ht="22.5" customHeight="1" x14ac:dyDescent="0.15">
      <c r="B29" s="85">
        <v>10</v>
      </c>
      <c r="C29" s="141"/>
      <c r="D29" s="71" t="s">
        <v>140</v>
      </c>
      <c r="E29" s="72" t="s">
        <v>129</v>
      </c>
      <c r="F29" s="60">
        <v>0</v>
      </c>
      <c r="G29" s="60">
        <v>7936</v>
      </c>
      <c r="H29" s="61">
        <v>0</v>
      </c>
      <c r="I29" s="29"/>
      <c r="J29" s="29"/>
      <c r="K29" s="68"/>
      <c r="L29" s="29"/>
      <c r="M29" s="52"/>
      <c r="N29" s="47"/>
      <c r="O29" s="49"/>
      <c r="P29" s="23"/>
      <c r="Q29" s="23"/>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row>
    <row r="30" spans="2:44" ht="22.5" customHeight="1" x14ac:dyDescent="0.15">
      <c r="B30" s="85">
        <v>11</v>
      </c>
      <c r="C30" s="140">
        <v>43873</v>
      </c>
      <c r="D30" s="71" t="s">
        <v>141</v>
      </c>
      <c r="E30" s="72" t="s">
        <v>127</v>
      </c>
      <c r="F30" s="60">
        <v>16</v>
      </c>
      <c r="G30" s="60">
        <v>41000</v>
      </c>
      <c r="H30" s="61">
        <v>41000</v>
      </c>
      <c r="I30" s="29"/>
      <c r="J30" s="29"/>
      <c r="K30" s="62"/>
      <c r="L30" s="29"/>
      <c r="M30" s="54"/>
      <c r="N30" s="47"/>
      <c r="O30" s="53"/>
      <c r="P30" s="23"/>
      <c r="Q30" s="23"/>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row>
    <row r="31" spans="2:44" ht="22.5" customHeight="1" x14ac:dyDescent="0.15">
      <c r="B31" s="85">
        <v>12</v>
      </c>
      <c r="C31" s="140">
        <v>44220</v>
      </c>
      <c r="D31" s="71" t="s">
        <v>142</v>
      </c>
      <c r="E31" s="92" t="s">
        <v>143</v>
      </c>
      <c r="F31" s="60">
        <v>43</v>
      </c>
      <c r="G31" s="60">
        <v>59800</v>
      </c>
      <c r="H31" s="61">
        <v>55900</v>
      </c>
      <c r="I31" s="29"/>
      <c r="J31" s="29"/>
      <c r="K31" s="62"/>
      <c r="L31" s="29"/>
      <c r="M31" s="54"/>
      <c r="N31" s="47"/>
      <c r="O31" s="53"/>
      <c r="P31" s="23"/>
      <c r="Q31" s="56"/>
      <c r="R31" s="23"/>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row>
    <row r="32" spans="2:44" ht="22.5" customHeight="1" x14ac:dyDescent="0.15">
      <c r="B32" s="85">
        <v>13</v>
      </c>
      <c r="C32" s="140">
        <v>44227</v>
      </c>
      <c r="D32" s="71" t="s">
        <v>144</v>
      </c>
      <c r="E32" s="72" t="s">
        <v>129</v>
      </c>
      <c r="F32" s="60">
        <v>39</v>
      </c>
      <c r="G32" s="60">
        <v>58500</v>
      </c>
      <c r="H32" s="61">
        <v>58500</v>
      </c>
      <c r="I32" s="29"/>
      <c r="J32" s="29"/>
      <c r="K32" s="62"/>
      <c r="L32" s="29"/>
      <c r="M32" s="54"/>
      <c r="N32" s="47"/>
      <c r="O32" s="53"/>
      <c r="P32" s="23"/>
      <c r="Q32" s="23"/>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row>
    <row r="33" spans="2:44" ht="22.5" customHeight="1" x14ac:dyDescent="0.15">
      <c r="B33" s="85">
        <v>14</v>
      </c>
      <c r="C33" s="140">
        <v>44234</v>
      </c>
      <c r="D33" s="71" t="s">
        <v>145</v>
      </c>
      <c r="E33" s="72" t="s">
        <v>146</v>
      </c>
      <c r="F33" s="60">
        <v>7</v>
      </c>
      <c r="G33" s="60">
        <v>13000</v>
      </c>
      <c r="H33" s="61">
        <f>9928-828</f>
        <v>9100</v>
      </c>
      <c r="I33" s="29"/>
      <c r="J33" s="29"/>
      <c r="K33" s="62"/>
      <c r="L33" s="29"/>
      <c r="M33" s="54"/>
      <c r="N33" s="47"/>
      <c r="O33" s="53"/>
      <c r="P33" s="23"/>
      <c r="Q33" s="23"/>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row>
    <row r="34" spans="2:44" ht="22.5" customHeight="1" x14ac:dyDescent="0.15">
      <c r="B34" s="85">
        <v>15</v>
      </c>
      <c r="C34" s="140">
        <v>44248</v>
      </c>
      <c r="D34" s="71" t="s">
        <v>147</v>
      </c>
      <c r="E34" s="71" t="s">
        <v>148</v>
      </c>
      <c r="F34" s="60">
        <v>14</v>
      </c>
      <c r="G34" s="60">
        <v>30000</v>
      </c>
      <c r="H34" s="61">
        <v>28000</v>
      </c>
      <c r="I34" s="29"/>
      <c r="J34" s="29"/>
      <c r="K34" s="62"/>
      <c r="L34" s="29"/>
      <c r="M34" s="54"/>
      <c r="N34" s="47"/>
      <c r="O34" s="53"/>
      <c r="P34" s="23"/>
      <c r="Q34" s="23"/>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row>
    <row r="35" spans="2:44" ht="22.5" customHeight="1" x14ac:dyDescent="0.15">
      <c r="B35" s="85">
        <v>16</v>
      </c>
      <c r="C35" s="140">
        <v>44248</v>
      </c>
      <c r="D35" s="71" t="s">
        <v>149</v>
      </c>
      <c r="E35" s="71" t="s">
        <v>148</v>
      </c>
      <c r="F35" s="60">
        <v>0</v>
      </c>
      <c r="G35" s="60">
        <v>14160</v>
      </c>
      <c r="H35" s="61">
        <v>0</v>
      </c>
      <c r="I35" s="29"/>
      <c r="J35" s="29"/>
      <c r="K35" s="62"/>
      <c r="L35" s="29"/>
      <c r="M35" s="54"/>
      <c r="N35" s="47"/>
      <c r="O35" s="49"/>
      <c r="P35" s="23"/>
      <c r="Q35" s="23"/>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row>
    <row r="36" spans="2:44" ht="22.5" customHeight="1" x14ac:dyDescent="0.15">
      <c r="B36" s="85">
        <v>17</v>
      </c>
      <c r="C36" s="142" t="s">
        <v>150</v>
      </c>
      <c r="D36" s="71" t="s">
        <v>151</v>
      </c>
      <c r="E36" s="71"/>
      <c r="F36" s="60">
        <v>1</v>
      </c>
      <c r="G36" s="60">
        <v>17100</v>
      </c>
      <c r="H36" s="61">
        <v>5887</v>
      </c>
      <c r="I36" s="29"/>
      <c r="J36" s="29"/>
      <c r="K36" s="62"/>
      <c r="L36" s="29"/>
      <c r="M36" s="54"/>
      <c r="N36" s="47"/>
      <c r="O36" s="49"/>
      <c r="P36" s="23"/>
      <c r="Q36" s="23"/>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row>
    <row r="37" spans="2:44" ht="22.5" customHeight="1" x14ac:dyDescent="0.15">
      <c r="B37" s="85">
        <v>18</v>
      </c>
      <c r="C37" s="142">
        <v>44050</v>
      </c>
      <c r="D37" s="71" t="s">
        <v>152</v>
      </c>
      <c r="E37" s="71"/>
      <c r="F37" s="60">
        <v>38</v>
      </c>
      <c r="G37" s="60">
        <v>256000</v>
      </c>
      <c r="H37" s="61">
        <v>243200</v>
      </c>
      <c r="I37" s="29"/>
      <c r="J37" s="29"/>
      <c r="K37" s="62"/>
      <c r="L37" s="29"/>
      <c r="M37" s="54"/>
      <c r="N37" s="47"/>
      <c r="O37" s="49"/>
      <c r="P37" s="23"/>
      <c r="Q37" s="56"/>
      <c r="R37" s="23"/>
      <c r="S37" s="29"/>
      <c r="T37" s="23"/>
      <c r="U37" s="56"/>
      <c r="V37" s="23"/>
      <c r="W37" s="29"/>
      <c r="X37" s="23"/>
      <c r="Y37" s="56"/>
      <c r="Z37" s="23"/>
      <c r="AA37" s="29"/>
      <c r="AB37" s="29"/>
      <c r="AC37" s="29"/>
      <c r="AD37" s="29"/>
      <c r="AE37" s="29"/>
      <c r="AF37" s="29"/>
      <c r="AG37" s="29"/>
      <c r="AH37" s="29"/>
      <c r="AI37" s="29"/>
      <c r="AJ37" s="29"/>
      <c r="AK37" s="29"/>
      <c r="AL37" s="29"/>
      <c r="AM37" s="29"/>
      <c r="AN37" s="29"/>
      <c r="AO37" s="29"/>
      <c r="AP37" s="29"/>
      <c r="AQ37" s="29"/>
      <c r="AR37" s="29"/>
    </row>
    <row r="38" spans="2:44" ht="22.5" customHeight="1" x14ac:dyDescent="0.15">
      <c r="B38" s="85">
        <v>19</v>
      </c>
      <c r="C38" s="140">
        <v>44177</v>
      </c>
      <c r="D38" s="71" t="s">
        <v>153</v>
      </c>
      <c r="E38" s="71" t="s">
        <v>148</v>
      </c>
      <c r="F38" s="60">
        <v>8</v>
      </c>
      <c r="G38" s="60">
        <v>18840</v>
      </c>
      <c r="H38" s="61">
        <v>12560</v>
      </c>
      <c r="I38" s="29"/>
      <c r="J38" s="29"/>
      <c r="K38" s="62"/>
      <c r="L38" s="29"/>
      <c r="M38" s="54"/>
      <c r="N38" s="47"/>
      <c r="O38" s="53"/>
      <c r="P38" s="23"/>
      <c r="Q38" s="23"/>
      <c r="R38" s="23"/>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row>
    <row r="39" spans="2:44" ht="22.5" customHeight="1" x14ac:dyDescent="0.15">
      <c r="B39" s="85">
        <v>20</v>
      </c>
      <c r="C39" s="140">
        <v>44115</v>
      </c>
      <c r="D39" s="71" t="s">
        <v>154</v>
      </c>
      <c r="E39" s="71"/>
      <c r="F39" s="60">
        <v>1</v>
      </c>
      <c r="G39" s="60">
        <v>5243</v>
      </c>
      <c r="H39" s="61">
        <f>5333-90</f>
        <v>5243</v>
      </c>
      <c r="I39" s="29"/>
      <c r="J39" s="29"/>
      <c r="K39" s="62"/>
      <c r="L39" s="29"/>
      <c r="M39" s="54"/>
      <c r="N39" s="47"/>
      <c r="O39" s="53"/>
      <c r="P39" s="23"/>
      <c r="Q39" s="23"/>
      <c r="R39" s="23"/>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row>
    <row r="40" spans="2:44" ht="22.5" customHeight="1" x14ac:dyDescent="0.15">
      <c r="B40" s="85">
        <v>21</v>
      </c>
      <c r="C40" s="142" t="s">
        <v>155</v>
      </c>
      <c r="D40" s="71" t="s">
        <v>154</v>
      </c>
      <c r="E40" s="71"/>
      <c r="F40" s="60">
        <v>28</v>
      </c>
      <c r="G40" s="60">
        <v>117100</v>
      </c>
      <c r="H40" s="61">
        <v>112988</v>
      </c>
      <c r="I40" s="29"/>
      <c r="J40" s="29"/>
      <c r="K40" s="62"/>
      <c r="L40" s="29"/>
      <c r="M40" s="54"/>
      <c r="N40" s="47"/>
      <c r="O40" s="53"/>
      <c r="P40" s="23"/>
      <c r="Q40" s="23"/>
      <c r="R40" s="23"/>
      <c r="S40" s="29"/>
      <c r="T40" s="23"/>
      <c r="U40" s="23"/>
      <c r="V40" s="23"/>
      <c r="W40" s="29"/>
      <c r="X40" s="45"/>
      <c r="Y40" s="29"/>
      <c r="Z40" s="29"/>
      <c r="AA40" s="29"/>
      <c r="AB40" s="29"/>
      <c r="AC40" s="29"/>
      <c r="AD40" s="29"/>
      <c r="AE40" s="29"/>
      <c r="AF40" s="29"/>
      <c r="AG40" s="29"/>
      <c r="AH40" s="29"/>
      <c r="AI40" s="29"/>
      <c r="AJ40" s="29"/>
      <c r="AK40" s="29"/>
      <c r="AL40" s="29"/>
      <c r="AM40" s="29"/>
      <c r="AN40" s="29"/>
      <c r="AO40" s="29"/>
      <c r="AP40" s="29"/>
      <c r="AQ40" s="29"/>
      <c r="AR40" s="29"/>
    </row>
    <row r="41" spans="2:44" ht="18.75" customHeight="1" x14ac:dyDescent="0.15">
      <c r="B41" s="85">
        <v>22</v>
      </c>
      <c r="C41" s="143" t="s">
        <v>156</v>
      </c>
      <c r="D41" s="71" t="s">
        <v>157</v>
      </c>
      <c r="E41" s="71"/>
      <c r="F41" s="60">
        <v>25</v>
      </c>
      <c r="G41" s="60">
        <v>401410</v>
      </c>
      <c r="H41" s="61">
        <v>401410</v>
      </c>
      <c r="I41" s="29"/>
      <c r="J41" s="29"/>
      <c r="K41" s="62"/>
      <c r="L41" s="29"/>
      <c r="M41" s="54"/>
      <c r="N41" s="43"/>
      <c r="O41" s="43"/>
      <c r="P41" s="23"/>
      <c r="Q41" s="23"/>
      <c r="R41" s="23"/>
      <c r="S41" s="29"/>
      <c r="T41" s="23"/>
      <c r="U41" s="23"/>
      <c r="V41" s="23"/>
      <c r="W41" s="29"/>
      <c r="X41" s="29"/>
      <c r="Y41" s="29"/>
      <c r="Z41" s="29"/>
      <c r="AA41" s="29"/>
      <c r="AB41" s="29"/>
      <c r="AC41" s="29"/>
      <c r="AD41" s="29"/>
      <c r="AE41" s="29"/>
      <c r="AF41" s="29"/>
      <c r="AG41" s="29"/>
      <c r="AH41" s="29"/>
      <c r="AI41" s="29"/>
      <c r="AJ41" s="29"/>
      <c r="AK41" s="29"/>
      <c r="AL41" s="29"/>
      <c r="AM41" s="29"/>
      <c r="AN41" s="29"/>
      <c r="AO41" s="29"/>
      <c r="AP41" s="29"/>
      <c r="AQ41" s="29"/>
      <c r="AR41" s="29"/>
    </row>
    <row r="42" spans="2:44" ht="18.75" customHeight="1" x14ac:dyDescent="0.15">
      <c r="B42" s="85">
        <v>28</v>
      </c>
      <c r="C42" s="102"/>
      <c r="D42" s="93"/>
      <c r="E42" s="94"/>
      <c r="F42" s="28"/>
      <c r="G42" s="28"/>
      <c r="H42" s="77"/>
      <c r="I42" s="29"/>
      <c r="J42" s="29"/>
      <c r="K42" s="62"/>
      <c r="L42" s="29"/>
      <c r="M42" s="54"/>
      <c r="N42" s="43"/>
      <c r="O42" s="43"/>
      <c r="P42" s="23"/>
      <c r="Q42" s="23"/>
      <c r="R42" s="23"/>
      <c r="S42" s="29"/>
      <c r="T42" s="23"/>
      <c r="U42" s="23"/>
      <c r="V42" s="23"/>
      <c r="W42" s="29"/>
      <c r="X42" s="29"/>
      <c r="Y42" s="29"/>
      <c r="Z42" s="29"/>
      <c r="AA42" s="29"/>
      <c r="AB42" s="29"/>
      <c r="AC42" s="29"/>
      <c r="AD42" s="29"/>
      <c r="AE42" s="29"/>
      <c r="AF42" s="29"/>
      <c r="AG42" s="29"/>
      <c r="AH42" s="29"/>
      <c r="AI42" s="29"/>
      <c r="AJ42" s="29"/>
      <c r="AK42" s="29"/>
      <c r="AL42" s="29"/>
      <c r="AM42" s="29"/>
      <c r="AN42" s="29"/>
      <c r="AO42" s="29"/>
      <c r="AP42" s="29"/>
      <c r="AQ42" s="29"/>
      <c r="AR42" s="29"/>
    </row>
    <row r="43" spans="2:44" ht="24" customHeight="1" x14ac:dyDescent="0.15">
      <c r="E43" s="82" t="s">
        <v>21</v>
      </c>
      <c r="F43" s="28">
        <f>SUM(F20:F41)</f>
        <v>532</v>
      </c>
      <c r="G43" s="28">
        <f>SUM(G20:G42)</f>
        <v>1426049</v>
      </c>
      <c r="H43" s="61">
        <f>SUM(H20:H41)</f>
        <v>1328088</v>
      </c>
      <c r="I43" s="29"/>
      <c r="J43" s="29"/>
      <c r="K43" s="23"/>
      <c r="L43" s="29"/>
      <c r="M43" s="50"/>
      <c r="N43" s="43"/>
      <c r="O43" s="50"/>
      <c r="P43" s="57"/>
      <c r="Q43" s="57"/>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row>
    <row r="44" spans="2:44" ht="11.25" customHeight="1" x14ac:dyDescent="0.15">
      <c r="I44" s="29"/>
      <c r="J44" s="29"/>
      <c r="K44" s="29"/>
      <c r="L44" s="29"/>
      <c r="M44" s="43"/>
      <c r="N44" s="43"/>
      <c r="O44" s="43"/>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row>
    <row r="45" spans="2:44" ht="24" customHeight="1" x14ac:dyDescent="0.15">
      <c r="B45" s="81" t="s">
        <v>8</v>
      </c>
      <c r="H45" s="33" t="s">
        <v>17</v>
      </c>
      <c r="I45" s="29"/>
      <c r="J45" s="29"/>
      <c r="K45" s="29"/>
      <c r="L45" s="29"/>
      <c r="M45" s="43"/>
      <c r="N45" s="43"/>
      <c r="O45" s="43"/>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row>
    <row r="46" spans="2:44" ht="27" x14ac:dyDescent="0.15">
      <c r="B46" s="82" t="s">
        <v>22</v>
      </c>
      <c r="C46" s="83" t="s">
        <v>180</v>
      </c>
      <c r="D46" s="127" t="s">
        <v>2</v>
      </c>
      <c r="E46" s="128"/>
      <c r="F46" s="83" t="s">
        <v>5</v>
      </c>
      <c r="G46" s="82" t="str">
        <f>$G$8</f>
        <v>対象経費</v>
      </c>
      <c r="H46" s="84" t="s">
        <v>31</v>
      </c>
      <c r="I46" s="29"/>
      <c r="J46" s="29"/>
      <c r="K46" s="30"/>
      <c r="L46" s="29"/>
      <c r="M46" s="43"/>
      <c r="N46" s="43"/>
      <c r="O46" s="43"/>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row>
    <row r="47" spans="2:44" ht="27" x14ac:dyDescent="0.15">
      <c r="B47" s="85">
        <v>1</v>
      </c>
      <c r="C47" s="104" t="s">
        <v>183</v>
      </c>
      <c r="D47" s="59" t="s">
        <v>158</v>
      </c>
      <c r="E47" s="58"/>
      <c r="F47" s="28">
        <v>39</v>
      </c>
      <c r="G47" s="60">
        <v>48603</v>
      </c>
      <c r="H47" s="61">
        <f>1320+5588+3575+38120</f>
        <v>48603</v>
      </c>
      <c r="I47" s="29"/>
      <c r="J47" s="29"/>
      <c r="K47" s="62"/>
      <c r="L47" s="29"/>
      <c r="M47" s="43"/>
      <c r="N47" s="43"/>
      <c r="O47" s="43"/>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row>
    <row r="48" spans="2:44" ht="18.75" customHeight="1" x14ac:dyDescent="0.15">
      <c r="B48" s="85">
        <v>2</v>
      </c>
      <c r="C48" s="102" t="s">
        <v>182</v>
      </c>
      <c r="D48" s="93" t="s">
        <v>159</v>
      </c>
      <c r="E48" s="94"/>
      <c r="F48" s="28">
        <v>15</v>
      </c>
      <c r="G48" s="60">
        <v>38050</v>
      </c>
      <c r="H48" s="61">
        <f>18270+19832-52</f>
        <v>38050</v>
      </c>
      <c r="I48" s="29"/>
      <c r="J48" s="29"/>
      <c r="K48" s="62"/>
      <c r="L48" s="29"/>
      <c r="M48" s="43"/>
      <c r="N48" s="43"/>
      <c r="O48" s="43"/>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row>
    <row r="49" spans="2:44" ht="18.75" customHeight="1" x14ac:dyDescent="0.15">
      <c r="B49" s="85">
        <v>3</v>
      </c>
      <c r="C49" s="103">
        <v>44264</v>
      </c>
      <c r="D49" s="78" t="s">
        <v>160</v>
      </c>
      <c r="E49" s="86"/>
      <c r="F49" s="28">
        <v>6</v>
      </c>
      <c r="G49" s="60">
        <v>2200</v>
      </c>
      <c r="H49" s="61">
        <v>2200</v>
      </c>
      <c r="I49" s="29"/>
      <c r="J49" s="29"/>
      <c r="K49" s="62"/>
      <c r="L49" s="29"/>
      <c r="M49" s="43"/>
      <c r="N49" s="43"/>
      <c r="O49" s="43"/>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row>
    <row r="50" spans="2:44" ht="18.75" customHeight="1" x14ac:dyDescent="0.15">
      <c r="B50" s="85">
        <v>4</v>
      </c>
      <c r="C50" s="103">
        <v>44264</v>
      </c>
      <c r="D50" s="78" t="s">
        <v>161</v>
      </c>
      <c r="E50" s="86"/>
      <c r="F50" s="28">
        <v>3</v>
      </c>
      <c r="G50" s="60">
        <v>59400</v>
      </c>
      <c r="H50" s="61">
        <v>59400</v>
      </c>
      <c r="I50" s="29"/>
      <c r="J50" s="29"/>
      <c r="K50" s="62"/>
      <c r="L50" s="29"/>
      <c r="M50" s="43"/>
      <c r="N50" s="43"/>
      <c r="O50" s="43"/>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row>
    <row r="51" spans="2:44" ht="18.75" customHeight="1" x14ac:dyDescent="0.15">
      <c r="B51" s="85">
        <v>5</v>
      </c>
      <c r="C51" s="102" t="s">
        <v>181</v>
      </c>
      <c r="D51" s="78" t="s">
        <v>162</v>
      </c>
      <c r="E51" s="86"/>
      <c r="F51" s="28">
        <v>37</v>
      </c>
      <c r="G51" s="60">
        <v>78160</v>
      </c>
      <c r="H51" s="61">
        <f>72000+6160</f>
        <v>78160</v>
      </c>
      <c r="I51" s="29"/>
      <c r="J51" s="29"/>
      <c r="K51" s="62"/>
      <c r="L51" s="29"/>
      <c r="M51" s="43"/>
      <c r="N51" s="43"/>
      <c r="O51" s="43"/>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row>
    <row r="52" spans="2:44" ht="18.75" customHeight="1" x14ac:dyDescent="0.15">
      <c r="B52" s="85">
        <v>6</v>
      </c>
      <c r="C52" s="103">
        <v>44260</v>
      </c>
      <c r="D52" s="93" t="s">
        <v>163</v>
      </c>
      <c r="E52" s="94"/>
      <c r="F52" s="28">
        <v>10</v>
      </c>
      <c r="G52" s="60">
        <v>26500</v>
      </c>
      <c r="H52" s="61">
        <v>26500</v>
      </c>
      <c r="I52" s="29"/>
      <c r="J52" s="29"/>
      <c r="K52" s="62"/>
      <c r="L52" s="29"/>
      <c r="M52" s="43"/>
      <c r="N52" s="43"/>
      <c r="O52" s="43"/>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row>
    <row r="53" spans="2:44" ht="18.75" customHeight="1" x14ac:dyDescent="0.15">
      <c r="E53" s="82" t="s">
        <v>21</v>
      </c>
      <c r="F53" s="28">
        <f>SUM(F47:F52)</f>
        <v>110</v>
      </c>
      <c r="G53" s="28">
        <f>SUM(G47:G52)</f>
        <v>252913</v>
      </c>
      <c r="H53" s="77">
        <f>SUM(H47:H52)</f>
        <v>252913</v>
      </c>
      <c r="I53" s="29"/>
      <c r="J53" s="29"/>
      <c r="K53" s="23"/>
      <c r="L53" s="29"/>
      <c r="M53" s="50"/>
      <c r="N53" s="43"/>
      <c r="O53" s="43"/>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row>
    <row r="54" spans="2:44" ht="24" customHeight="1" x14ac:dyDescent="0.15">
      <c r="I54" s="29"/>
      <c r="J54" s="29"/>
      <c r="K54" s="29"/>
      <c r="L54" s="29"/>
      <c r="M54" s="43"/>
      <c r="N54" s="43"/>
      <c r="O54" s="43"/>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row>
    <row r="55" spans="2:44" ht="24" customHeight="1" x14ac:dyDescent="0.15">
      <c r="B55" s="81" t="s">
        <v>9</v>
      </c>
      <c r="H55" s="33" t="s">
        <v>16</v>
      </c>
      <c r="I55" s="29"/>
      <c r="J55" s="29"/>
      <c r="K55" s="29"/>
      <c r="L55" s="29"/>
      <c r="M55" s="43"/>
      <c r="N55" s="43"/>
      <c r="O55" s="43"/>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row>
    <row r="56" spans="2:44" ht="21.75" customHeight="1" x14ac:dyDescent="0.15">
      <c r="B56" s="82" t="s">
        <v>22</v>
      </c>
      <c r="C56" s="101" t="s">
        <v>10</v>
      </c>
      <c r="D56" s="122" t="s">
        <v>11</v>
      </c>
      <c r="E56" s="122"/>
      <c r="F56" s="83" t="s">
        <v>12</v>
      </c>
      <c r="G56" s="82" t="str">
        <f>$G$8</f>
        <v>対象経費</v>
      </c>
      <c r="H56" s="84" t="s">
        <v>31</v>
      </c>
      <c r="I56" s="29"/>
      <c r="J56" s="29"/>
      <c r="K56" s="30"/>
      <c r="L56" s="29"/>
      <c r="M56" s="43"/>
      <c r="N56" s="43"/>
      <c r="O56" s="43"/>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row>
    <row r="57" spans="2:44" ht="18.75" customHeight="1" x14ac:dyDescent="0.15">
      <c r="B57" s="85">
        <v>1</v>
      </c>
      <c r="C57" s="143" t="s">
        <v>26</v>
      </c>
      <c r="D57" s="132" t="s">
        <v>164</v>
      </c>
      <c r="E57" s="133"/>
      <c r="F57" s="60">
        <v>200</v>
      </c>
      <c r="G57" s="28">
        <v>80080</v>
      </c>
      <c r="H57" s="61">
        <v>80080</v>
      </c>
      <c r="I57" s="29"/>
      <c r="J57" s="29"/>
      <c r="K57" s="62"/>
      <c r="L57" s="29"/>
      <c r="M57" s="43"/>
      <c r="N57" s="43"/>
      <c r="O57" s="43"/>
      <c r="P57" s="23"/>
      <c r="Q57" s="45"/>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row>
    <row r="58" spans="2:44" ht="18.75" customHeight="1" x14ac:dyDescent="0.15">
      <c r="B58" s="85">
        <v>2</v>
      </c>
      <c r="C58" s="143" t="s">
        <v>165</v>
      </c>
      <c r="D58" s="132" t="s">
        <v>166</v>
      </c>
      <c r="E58" s="133"/>
      <c r="F58" s="60">
        <v>40</v>
      </c>
      <c r="G58" s="28">
        <v>80520</v>
      </c>
      <c r="H58" s="61">
        <f>40260+40260</f>
        <v>80520</v>
      </c>
      <c r="I58" s="29"/>
      <c r="J58" s="29"/>
      <c r="K58" s="62"/>
      <c r="L58" s="29"/>
      <c r="M58" s="43"/>
      <c r="N58" s="43"/>
      <c r="O58" s="43"/>
      <c r="P58" s="23"/>
      <c r="Q58" s="45"/>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row>
    <row r="59" spans="2:44" ht="18.75" customHeight="1" x14ac:dyDescent="0.15">
      <c r="B59" s="85">
        <v>3</v>
      </c>
      <c r="C59" s="144" t="s">
        <v>27</v>
      </c>
      <c r="D59" s="129" t="s">
        <v>167</v>
      </c>
      <c r="E59" s="131"/>
      <c r="F59" s="60">
        <v>300</v>
      </c>
      <c r="G59" s="28">
        <v>59840</v>
      </c>
      <c r="H59" s="61">
        <v>59840</v>
      </c>
      <c r="I59" s="29"/>
      <c r="J59" s="29"/>
      <c r="K59" s="62"/>
      <c r="L59" s="29"/>
      <c r="M59" s="43"/>
      <c r="N59" s="43"/>
      <c r="O59" s="43"/>
      <c r="P59" s="23"/>
      <c r="Q59" s="45"/>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row>
    <row r="60" spans="2:44" ht="18.75" customHeight="1" x14ac:dyDescent="0.15">
      <c r="B60" s="85">
        <v>4</v>
      </c>
      <c r="C60" s="143" t="s">
        <v>165</v>
      </c>
      <c r="D60" s="78" t="s">
        <v>168</v>
      </c>
      <c r="E60" s="79"/>
      <c r="F60" s="60">
        <v>3</v>
      </c>
      <c r="G60" s="28">
        <v>45364</v>
      </c>
      <c r="H60" s="61">
        <v>45364</v>
      </c>
      <c r="I60" s="29"/>
      <c r="J60" s="29"/>
      <c r="K60" s="62"/>
      <c r="L60" s="29"/>
      <c r="M60" s="43"/>
      <c r="N60" s="43"/>
      <c r="O60" s="43"/>
      <c r="P60" s="23"/>
      <c r="Q60" s="45"/>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row>
    <row r="61" spans="2:44" ht="18.75" customHeight="1" x14ac:dyDescent="0.15">
      <c r="B61" s="85">
        <v>5</v>
      </c>
      <c r="C61" s="143" t="s">
        <v>165</v>
      </c>
      <c r="D61" s="132" t="s">
        <v>166</v>
      </c>
      <c r="E61" s="133"/>
      <c r="F61" s="60">
        <v>2</v>
      </c>
      <c r="G61" s="28">
        <v>796</v>
      </c>
      <c r="H61" s="61">
        <v>796</v>
      </c>
      <c r="I61" s="29"/>
      <c r="J61" s="29"/>
      <c r="K61" s="62"/>
      <c r="L61" s="29"/>
      <c r="M61" s="43"/>
      <c r="N61" s="43"/>
      <c r="O61" s="43"/>
      <c r="P61" s="23"/>
      <c r="Q61" s="45"/>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row>
    <row r="62" spans="2:44" x14ac:dyDescent="0.15">
      <c r="E62" s="89" t="s">
        <v>21</v>
      </c>
      <c r="F62" s="80">
        <f>SUM(F57:F61)</f>
        <v>545</v>
      </c>
      <c r="G62" s="80">
        <f>SUM(G57:G61)</f>
        <v>266600</v>
      </c>
      <c r="H62" s="95">
        <f>SUM(H57:H61)</f>
        <v>266600</v>
      </c>
      <c r="I62" s="29"/>
      <c r="J62" s="29"/>
      <c r="K62" s="23"/>
      <c r="L62" s="29"/>
      <c r="M62" s="50"/>
      <c r="N62" s="43"/>
      <c r="O62" s="43"/>
      <c r="P62" s="23"/>
      <c r="Q62" s="23"/>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row>
    <row r="63" spans="2:44" x14ac:dyDescent="0.15">
      <c r="I63" s="29"/>
      <c r="J63" s="29"/>
      <c r="K63" s="29"/>
      <c r="L63" s="29"/>
      <c r="M63" s="43"/>
      <c r="N63" s="43"/>
      <c r="O63" s="43"/>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row>
    <row r="64" spans="2:44" x14ac:dyDescent="0.15">
      <c r="B64" s="81" t="s">
        <v>23</v>
      </c>
      <c r="H64" s="33" t="s">
        <v>17</v>
      </c>
      <c r="I64" s="29"/>
      <c r="J64" s="29"/>
      <c r="K64" s="29"/>
      <c r="L64" s="29"/>
      <c r="M64" s="43"/>
      <c r="N64" s="43"/>
      <c r="O64" s="43"/>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row>
    <row r="65" spans="2:44" ht="27" x14ac:dyDescent="0.15">
      <c r="B65" s="82" t="s">
        <v>22</v>
      </c>
      <c r="C65" s="83" t="s">
        <v>178</v>
      </c>
      <c r="D65" s="82" t="s">
        <v>14</v>
      </c>
      <c r="E65" s="82" t="s">
        <v>15</v>
      </c>
      <c r="F65" s="83" t="s">
        <v>169</v>
      </c>
      <c r="G65" s="82" t="str">
        <f>$G$8</f>
        <v>対象経費</v>
      </c>
      <c r="H65" s="84" t="s">
        <v>31</v>
      </c>
      <c r="I65" s="29"/>
      <c r="J65" s="29"/>
      <c r="K65" s="30"/>
      <c r="L65" s="29"/>
      <c r="M65" s="43"/>
      <c r="N65" s="43"/>
      <c r="O65" s="43"/>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row>
    <row r="66" spans="2:44" ht="15.75" customHeight="1" x14ac:dyDescent="0.15">
      <c r="B66" s="85">
        <v>1</v>
      </c>
      <c r="C66" s="102" t="s">
        <v>170</v>
      </c>
      <c r="D66" s="85" t="s">
        <v>171</v>
      </c>
      <c r="E66" s="85" t="s">
        <v>52</v>
      </c>
      <c r="F66" s="28">
        <v>6</v>
      </c>
      <c r="G66" s="60">
        <v>150000</v>
      </c>
      <c r="H66" s="61">
        <v>38280</v>
      </c>
      <c r="I66" s="29"/>
      <c r="J66" s="29"/>
      <c r="K66" s="62"/>
      <c r="L66" s="29"/>
      <c r="M66" s="43"/>
      <c r="N66" s="43"/>
      <c r="O66" s="43"/>
      <c r="P66" s="23"/>
      <c r="Q66" s="45"/>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row>
    <row r="67" spans="2:44" ht="15.75" customHeight="1" x14ac:dyDescent="0.15">
      <c r="B67" s="85">
        <v>2</v>
      </c>
      <c r="C67" s="102" t="s">
        <v>184</v>
      </c>
      <c r="D67" s="85" t="s">
        <v>172</v>
      </c>
      <c r="E67" s="85" t="s">
        <v>52</v>
      </c>
      <c r="F67" s="28">
        <v>6</v>
      </c>
      <c r="G67" s="60">
        <v>107140</v>
      </c>
      <c r="H67" s="61">
        <v>107140</v>
      </c>
      <c r="I67" s="29"/>
      <c r="J67" s="29"/>
      <c r="K67" s="62"/>
      <c r="L67" s="29"/>
      <c r="M67" s="43"/>
      <c r="N67" s="43"/>
      <c r="O67" s="43"/>
      <c r="P67" s="23"/>
      <c r="Q67" s="45"/>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row>
    <row r="68" spans="2:44" ht="15.75" customHeight="1" x14ac:dyDescent="0.15">
      <c r="B68" s="85">
        <v>3</v>
      </c>
      <c r="C68" s="102"/>
      <c r="D68" s="85"/>
      <c r="E68" s="85"/>
      <c r="F68" s="28"/>
      <c r="G68" s="60"/>
      <c r="H68" s="61"/>
      <c r="I68" s="29"/>
      <c r="J68" s="29"/>
      <c r="K68" s="62"/>
      <c r="L68" s="29"/>
      <c r="M68" s="43"/>
      <c r="N68" s="43"/>
      <c r="O68" s="43"/>
      <c r="P68" s="23"/>
      <c r="Q68" s="45"/>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row>
    <row r="69" spans="2:44" x14ac:dyDescent="0.15">
      <c r="E69" s="82" t="s">
        <v>21</v>
      </c>
      <c r="F69" s="28">
        <f>SUM(F66:F68)</f>
        <v>12</v>
      </c>
      <c r="G69" s="60">
        <f>SUM(G66:G68)</f>
        <v>257140</v>
      </c>
      <c r="H69" s="61">
        <f>SUM(H66:H68)</f>
        <v>145420</v>
      </c>
      <c r="I69" s="29"/>
      <c r="J69" s="29"/>
      <c r="K69" s="62"/>
      <c r="L69" s="29"/>
      <c r="M69" s="50"/>
      <c r="N69" s="43"/>
      <c r="O69" s="43"/>
      <c r="P69" s="23"/>
      <c r="Q69" s="23"/>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row>
    <row r="70" spans="2:44" x14ac:dyDescent="0.15">
      <c r="I70" s="29"/>
      <c r="J70" s="29"/>
      <c r="K70" s="29"/>
      <c r="L70" s="29"/>
      <c r="M70" s="43"/>
      <c r="N70" s="43"/>
      <c r="O70" s="43"/>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row>
    <row r="71" spans="2:44" x14ac:dyDescent="0.15">
      <c r="B71" s="81" t="s">
        <v>28</v>
      </c>
      <c r="H71" s="33" t="s">
        <v>17</v>
      </c>
      <c r="I71" s="29"/>
      <c r="J71" s="29"/>
      <c r="K71" s="29"/>
      <c r="L71" s="29"/>
      <c r="M71" s="43"/>
      <c r="N71" s="43"/>
      <c r="O71" s="43"/>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row>
    <row r="72" spans="2:44" ht="27" x14ac:dyDescent="0.15">
      <c r="B72" s="82" t="s">
        <v>22</v>
      </c>
      <c r="C72" s="134" t="s">
        <v>29</v>
      </c>
      <c r="D72" s="135"/>
      <c r="E72" s="136"/>
      <c r="F72" s="83" t="s">
        <v>25</v>
      </c>
      <c r="G72" s="82" t="s">
        <v>3</v>
      </c>
      <c r="H72" s="84" t="s">
        <v>31</v>
      </c>
      <c r="I72" s="29"/>
      <c r="J72" s="29"/>
      <c r="K72" s="29"/>
      <c r="L72" s="29"/>
      <c r="M72" s="43"/>
      <c r="N72" s="43"/>
      <c r="O72" s="43"/>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row>
    <row r="73" spans="2:44" ht="14.25" customHeight="1" x14ac:dyDescent="0.15">
      <c r="B73" s="85">
        <v>1</v>
      </c>
      <c r="C73" s="129" t="s">
        <v>173</v>
      </c>
      <c r="D73" s="130"/>
      <c r="E73" s="131"/>
      <c r="F73" s="28">
        <v>35</v>
      </c>
      <c r="G73" s="96">
        <v>401420</v>
      </c>
      <c r="H73" s="97">
        <v>401420</v>
      </c>
      <c r="I73" s="29"/>
      <c r="J73" s="29"/>
      <c r="K73" s="29"/>
      <c r="L73" s="29"/>
      <c r="M73" s="43"/>
      <c r="N73" s="43"/>
      <c r="O73" s="43"/>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row>
    <row r="74" spans="2:44" ht="14.25" customHeight="1" x14ac:dyDescent="0.15">
      <c r="B74" s="85">
        <v>2</v>
      </c>
      <c r="C74" s="129" t="s">
        <v>174</v>
      </c>
      <c r="D74" s="130"/>
      <c r="E74" s="131"/>
      <c r="F74" s="28">
        <v>11</v>
      </c>
      <c r="G74" s="96">
        <v>114860</v>
      </c>
      <c r="H74" s="97">
        <v>114860</v>
      </c>
      <c r="I74" s="29"/>
      <c r="J74" s="29"/>
      <c r="K74" s="29"/>
      <c r="L74" s="29"/>
      <c r="M74" s="43"/>
      <c r="N74" s="43"/>
      <c r="O74" s="43"/>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row>
    <row r="75" spans="2:44" x14ac:dyDescent="0.15">
      <c r="B75" s="85">
        <v>3</v>
      </c>
      <c r="C75" s="129" t="s">
        <v>175</v>
      </c>
      <c r="D75" s="130"/>
      <c r="E75" s="131"/>
      <c r="F75" s="85">
        <v>19</v>
      </c>
      <c r="G75" s="96">
        <v>258190</v>
      </c>
      <c r="H75" s="97">
        <v>258190</v>
      </c>
      <c r="I75" s="29"/>
      <c r="J75" s="29"/>
      <c r="K75" s="29"/>
      <c r="L75" s="29"/>
      <c r="M75" s="43"/>
      <c r="N75" s="43"/>
      <c r="O75" s="43"/>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row>
    <row r="76" spans="2:44" x14ac:dyDescent="0.15">
      <c r="E76" s="82" t="s">
        <v>21</v>
      </c>
      <c r="F76" s="28">
        <f>SUM(F73:F75)</f>
        <v>65</v>
      </c>
      <c r="G76" s="60">
        <f>SUM(G73:G75)</f>
        <v>774470</v>
      </c>
      <c r="H76" s="61">
        <f>SUM(H73:H75)</f>
        <v>774470</v>
      </c>
      <c r="I76" s="29"/>
      <c r="J76" s="29"/>
      <c r="K76" s="29"/>
      <c r="L76" s="29"/>
      <c r="M76" s="43"/>
      <c r="N76" s="43"/>
      <c r="O76" s="43"/>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row>
    <row r="77" spans="2:44" x14ac:dyDescent="0.15">
      <c r="I77" s="29"/>
      <c r="J77" s="29"/>
      <c r="K77" s="29"/>
      <c r="L77" s="29"/>
      <c r="M77" s="43"/>
      <c r="N77" s="43"/>
      <c r="O77" s="43"/>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row>
    <row r="78" spans="2:44" x14ac:dyDescent="0.15">
      <c r="I78" s="29"/>
      <c r="J78" s="29"/>
      <c r="K78" s="29"/>
      <c r="L78" s="29"/>
      <c r="M78" s="43"/>
      <c r="N78" s="43"/>
      <c r="O78" s="43"/>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row>
    <row r="79" spans="2:44" x14ac:dyDescent="0.15">
      <c r="I79" s="29"/>
      <c r="J79" s="29"/>
      <c r="K79" s="29"/>
      <c r="L79" s="29"/>
      <c r="M79" s="43"/>
      <c r="N79" s="43"/>
      <c r="O79" s="43"/>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row>
    <row r="80" spans="2:44" x14ac:dyDescent="0.15">
      <c r="I80" s="29"/>
      <c r="J80" s="29"/>
      <c r="K80" s="29"/>
      <c r="L80" s="29"/>
      <c r="M80" s="43"/>
      <c r="N80" s="43"/>
      <c r="O80" s="43"/>
      <c r="P80" s="44"/>
      <c r="Q80" s="44"/>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row>
    <row r="81" spans="9:44" x14ac:dyDescent="0.15">
      <c r="I81" s="29"/>
      <c r="J81" s="29"/>
      <c r="K81" s="29"/>
      <c r="L81" s="29"/>
      <c r="M81" s="43"/>
      <c r="N81" s="43"/>
      <c r="O81" s="43"/>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row>
    <row r="82" spans="9:44" x14ac:dyDescent="0.15">
      <c r="I82" s="29"/>
      <c r="J82" s="29"/>
      <c r="K82" s="29"/>
      <c r="L82" s="29"/>
      <c r="M82" s="43"/>
      <c r="N82" s="43"/>
      <c r="O82" s="43"/>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row>
    <row r="83" spans="9:44" x14ac:dyDescent="0.15">
      <c r="I83" s="29"/>
      <c r="J83" s="29"/>
      <c r="K83" s="29"/>
      <c r="L83" s="29"/>
      <c r="M83" s="43"/>
      <c r="N83" s="43"/>
      <c r="O83" s="43"/>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row>
    <row r="84" spans="9:44" x14ac:dyDescent="0.15">
      <c r="I84" s="29"/>
      <c r="J84" s="29"/>
      <c r="K84" s="29"/>
      <c r="L84" s="29"/>
      <c r="M84" s="43"/>
      <c r="N84" s="43"/>
      <c r="O84" s="43"/>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row>
    <row r="85" spans="9:44" x14ac:dyDescent="0.15">
      <c r="I85" s="29"/>
      <c r="J85" s="29"/>
      <c r="K85" s="29"/>
      <c r="L85" s="29"/>
      <c r="M85" s="43"/>
      <c r="N85" s="43"/>
      <c r="O85" s="43"/>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row>
    <row r="86" spans="9:44" x14ac:dyDescent="0.15">
      <c r="I86" s="29"/>
      <c r="J86" s="29"/>
      <c r="K86" s="29"/>
      <c r="L86" s="29"/>
      <c r="M86" s="43"/>
      <c r="N86" s="43"/>
      <c r="O86" s="43"/>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row>
    <row r="87" spans="9:44" x14ac:dyDescent="0.15">
      <c r="I87" s="29"/>
      <c r="J87" s="29"/>
      <c r="K87" s="29"/>
      <c r="L87" s="29"/>
      <c r="M87" s="43"/>
      <c r="N87" s="43"/>
      <c r="O87" s="43"/>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row>
    <row r="88" spans="9:44" x14ac:dyDescent="0.15">
      <c r="I88" s="29"/>
      <c r="J88" s="29"/>
      <c r="K88" s="29"/>
      <c r="L88" s="29"/>
      <c r="M88" s="43"/>
      <c r="N88" s="43"/>
      <c r="O88" s="43"/>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row>
    <row r="89" spans="9:44" x14ac:dyDescent="0.15">
      <c r="I89" s="29"/>
      <c r="J89" s="29"/>
      <c r="K89" s="29"/>
      <c r="L89" s="29"/>
      <c r="M89" s="43"/>
      <c r="N89" s="43"/>
      <c r="O89" s="43"/>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row>
    <row r="90" spans="9:44" x14ac:dyDescent="0.15">
      <c r="I90" s="29"/>
      <c r="J90" s="29"/>
      <c r="K90" s="29"/>
      <c r="L90" s="29"/>
      <c r="M90" s="43"/>
      <c r="N90" s="43"/>
      <c r="O90" s="43"/>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row>
    <row r="91" spans="9:44" x14ac:dyDescent="0.15">
      <c r="I91" s="29"/>
      <c r="J91" s="29"/>
      <c r="K91" s="29"/>
      <c r="L91" s="29"/>
      <c r="M91" s="43"/>
      <c r="N91" s="43"/>
      <c r="O91" s="43"/>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row>
    <row r="92" spans="9:44" x14ac:dyDescent="0.15">
      <c r="I92" s="29"/>
      <c r="J92" s="29"/>
      <c r="K92" s="29"/>
      <c r="L92" s="29"/>
      <c r="M92" s="43"/>
      <c r="N92" s="43"/>
      <c r="O92" s="43"/>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row>
    <row r="93" spans="9:44" x14ac:dyDescent="0.15">
      <c r="I93" s="29"/>
      <c r="J93" s="29"/>
      <c r="K93" s="29"/>
      <c r="L93" s="29"/>
      <c r="M93" s="43"/>
      <c r="N93" s="43"/>
      <c r="O93" s="43"/>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row>
    <row r="94" spans="9:44" x14ac:dyDescent="0.15">
      <c r="I94" s="29"/>
      <c r="J94" s="29"/>
      <c r="K94" s="29"/>
      <c r="L94" s="29"/>
      <c r="M94" s="43"/>
      <c r="N94" s="43"/>
      <c r="O94" s="43"/>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row>
    <row r="95" spans="9:44" x14ac:dyDescent="0.15">
      <c r="I95" s="29"/>
      <c r="J95" s="29"/>
      <c r="K95" s="29"/>
      <c r="L95" s="29"/>
      <c r="M95" s="43"/>
      <c r="N95" s="43"/>
      <c r="O95" s="43"/>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row>
  </sheetData>
  <mergeCells count="14">
    <mergeCell ref="C75:E75"/>
    <mergeCell ref="C74:E74"/>
    <mergeCell ref="D57:E57"/>
    <mergeCell ref="D58:E58"/>
    <mergeCell ref="D59:E59"/>
    <mergeCell ref="D61:E61"/>
    <mergeCell ref="C72:E72"/>
    <mergeCell ref="C73:E73"/>
    <mergeCell ref="D56:E56"/>
    <mergeCell ref="G3:H3"/>
    <mergeCell ref="E5:F5"/>
    <mergeCell ref="G5:H5"/>
    <mergeCell ref="D8:E8"/>
    <mergeCell ref="D46:E46"/>
  </mergeCells>
  <phoneticPr fontId="2"/>
  <dataValidations count="1">
    <dataValidation imeMode="off" allowBlank="1" showInputMessage="1" showErrorMessage="1" sqref="F57:H61 P14:R14 K47:K52 F66:H68 F9:H15 C29 G75:H75 C23 C27 F47:H52 K57:K61 K9:K15 K66:K68 F20:H42 K20:K42 F73:H74"/>
  </dataValidation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深川西高</vt:lpstr>
      <vt:lpstr>深川東高</vt:lpstr>
      <vt:lpstr>深川西高!Print_Area</vt:lpstr>
      <vt:lpstr>深川西高!Print_Titles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之彦</dc:creator>
  <cp:lastModifiedBy>加藤　章人</cp:lastModifiedBy>
  <cp:lastPrinted>2021-04-15T01:08:07Z</cp:lastPrinted>
  <dcterms:created xsi:type="dcterms:W3CDTF">2019-05-17T04:09:48Z</dcterms:created>
  <dcterms:modified xsi:type="dcterms:W3CDTF">2021-04-17T00:58:08Z</dcterms:modified>
</cp:coreProperties>
</file>