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fuknas.public.city.fukagawa.hokkaido.jp\上下水道課\★庶務係\調査・照会・通知\02_調査回答_空知総合振興局（経営戦略・経営分析）\01_経営分析\20240119【0126〆】公営企業に係る経営比較分析表（令和４年度）\提出\"/>
    </mc:Choice>
  </mc:AlternateContent>
  <xr:revisionPtr revIDLastSave="0" documentId="13_ncr:1_{590F63A6-6FF0-45D5-A58E-0832BF966056}" xr6:coauthVersionLast="47" xr6:coauthVersionMax="47" xr10:uidLastSave="{00000000-0000-0000-0000-000000000000}"/>
  <workbookProtection workbookAlgorithmName="SHA-512" workbookHashValue="LfzUfQ/ZmoCQn5cPouyUF8nHGws3zWIw9IuyuqHWX1wUubTldNILZr0T/zLKsANYB1E516NURVOnWkS3Zk52tw==" workbookSaltValue="s9/TkJgf04SvOg3gZOwOF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W10" i="4"/>
  <c r="P10" i="4"/>
  <c r="I10" i="4"/>
  <c r="BB8" i="4"/>
  <c r="AT8" i="4"/>
  <c r="AL8" i="4"/>
  <c r="W8" i="4"/>
  <c r="P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<sst xmlns="http://schemas.openxmlformats.org/spreadsheetml/2006/main" count="236" uniqueCount="119">
  <si>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</si>
  <si>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</si>
  <si>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</si>
  <si>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</si>
  <si>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</si>
  <si>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</si>
  <si>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</si>
  <si>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</si>
  <si>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</si>
  <si>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</si>
  <si>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</si>
  <si>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</si>
  <si>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</si>
  <si>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</si>
  <si>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</si>
  <si>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</si>
  <si>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</si>
  <si>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</si>
  <si>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</si>
  <si>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</si>
  <si>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</si>
  <si>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</si>
  <si>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</si>
  <si>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</si>
  <si>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</si>
  <si>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</si>
  <si>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</si>
  <si>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</si>
  <si>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</si>
  <si>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</si>
  <si>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</si>
  <si>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</si>
  <si>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</si>
  <si>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</si>
  <si>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</si>
  <si>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</si>
  <si>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</si>
  <si>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</si>
  <si>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</si>
  <si>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</si>
  <si>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</si>
  <si>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</si>
  <si>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</si>
  <si>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</si>
  <si>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</si>
  <si>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</si>
  <si>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</si>
  <si>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</si>
  <si>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</si>
  <si>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</si>
  <si>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</si>
  <si>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</si>
  <si>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</si>
  <si>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</si>
  <si>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</si>
  <si>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</si>
  <si>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</si>
  <si>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</si>
  <si>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</si>
  <si>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</si>
  <si>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</si>
  <si>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</si>
  <si>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</si>
  <si>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</si>
  <si>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</si>
  <si>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</si>
  <si>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</si>
  <si>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</si>
  <si>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</si>
  <si>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</si>
  <si>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</si>
  <si>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</si>
  <si>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</si>
  <si>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</si>
  <si>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</si>
  <si>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</si>
  <si>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</si>
  <si>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</si>
  <si>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</si>
  <si>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</si>
  <si>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</si>
  <si>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</si>
  <si>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</si>
  <si>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</si>
  <si>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</si>
  <si>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</si>
  <si>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</si>
  <si>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</si>
  <si>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</si>
  <si>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</si>
  <si>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</si>
  <si>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</si>
  <si>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</si>
  <si>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</si>
  <si>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</si>
  <si>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</si>
  <si>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</si>
  <si>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深川市</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</si>
  <si>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</si>
  <si>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</si>
  <si>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</si>
  <si>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</si>
  <si>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</si>
  <si>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</si>
  <si>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</si>
  <si>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</si>
  <si>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</si>
  <si>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</si>
  <si>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</si>
  <si>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</si>
  <si>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</si>
  <si>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</si>
  <si>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</si>
  <si>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</si>
  <si>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</si>
  <si>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</si>
  <si>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総収益は、処理区域内人口の減により使用料収入が年々減少傾向にあることや令和5年度から公営企業法適用による打切り決算の影響もあり減少しています。また総費用では、前年度と比較し職員配置の変更による増もありましたが、地方債償還金や維持管理費に要する経費は減少傾向にあります。しかし、今後も設備の継続的な修繕等が必要であることから、収益的収支比率及び経費回収率は、低下していくことが予想され、より一層の経費節減に努める必要があります。
　また、事業着手時の企業債が年々償還を完了していることから、企業債残高は減少傾向にありますが、今後は性能維持のための更新工事による企業債残高の増加に注視する必要があります。</t>
    <phoneticPr fontId="4"/>
  </si>
  <si>
    <t>　地方公営企業法非適用のため、減価償却の状況や管渠等の老朽化・改善状況は示されていませんが、深川市の下水道事業は深川処理区が昭和54年、音江処理区が平成11年に供用開始しており、機器の老朽化が見られる深川処理区の終末処理場に関して長寿命化計画により更新事業を行ってきたものです。
　更なる対策として平成２９年度にストックマネジメント計画を策定し、これに基づき処理場、ポンプ場及び管渠について、その重要度と費用のバランスを検討しつつ順次更新をおこなう予定です。</t>
    <phoneticPr fontId="4"/>
  </si>
  <si>
    <t>　下水道事業、農業集落排水事業及び個別排水処理施設整備事業は利用者の受益が同じであることから使用料水準を同一にしています。
　その水準としては、３つの事業の汚水に係る総費用を回収できる水準を設定しているものの、収益的収支比率が100％に至っていない状況にあります。
　また、区域内人口の減少は、使用料収入の減少として経営に影響を及ぼしますが、従前より４年毎に使用料の見直しを行い、平成30年度にR元～R4の料金を据え置きとしましたが今後も見直しの際は市民の意見を聞きながら進めていきます。
　なお、今後の人口の減少及び施設の老朽化や耐震化への対応についても検討していく必要があります。これらについて経営戦略に基づき、運営の効率化などを公営企業法適用への移行により進めるとともに、さらなる収益の増加に努め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</si>
</sst>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quot;-&quot;">
                  <c:v>0.05</c:v>
                </c:pt>
                <c:pt idx="3">
                  <c:v>0</c:v>
                </c:pt>
                <c:pt idx="4" formatCode="#,##0.00;&quot;△&quot;#,##0.00;&quot;-&quot;">
                  <c:v>0.09</c:v>
                </c:pt>
              </c:numCache>
            </c:numRef>
          </c:val>
          <c:extLst>
            <c:ext xmlns:c16="http://schemas.microsoft.com/office/drawing/2014/chart" uri="{C3380CC4-5D6E-409C-BE32-E72D297353CC}">
              <c16:uniqueId val="{00000000-9FD2-4952-8EBE-CCE1B73E53B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c:v>
                </c:pt>
                <c:pt idx="2">
                  <c:v>0.09</c:v>
                </c:pt>
                <c:pt idx="3">
                  <c:v>0.1</c:v>
                </c:pt>
                <c:pt idx="4">
                  <c:v>7.0000000000000007E-2</c:v>
                </c:pt>
              </c:numCache>
            </c:numRef>
          </c:val>
          <c:smooth val="0"/>
          <c:extLst>
            <c:ext xmlns:c16="http://schemas.microsoft.com/office/drawing/2014/chart" uri="{C3380CC4-5D6E-409C-BE32-E72D297353CC}">
              <c16:uniqueId val="{00000001-9FD2-4952-8EBE-CCE1B73E53B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91.27</c:v>
                </c:pt>
                <c:pt idx="1">
                  <c:v>82.26</c:v>
                </c:pt>
                <c:pt idx="2">
                  <c:v>76.569999999999993</c:v>
                </c:pt>
                <c:pt idx="3">
                  <c:v>76.02</c:v>
                </c:pt>
                <c:pt idx="4">
                  <c:v>80.25</c:v>
                </c:pt>
              </c:numCache>
            </c:numRef>
          </c:val>
          <c:extLst>
            <c:ext xmlns:c16="http://schemas.microsoft.com/office/drawing/2014/chart" uri="{C3380CC4-5D6E-409C-BE32-E72D297353CC}">
              <c16:uniqueId val="{00000000-AF22-4FD2-8307-0F41FB4AA6E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57.54</c:v>
                </c:pt>
                <c:pt idx="1">
                  <c:v>55.55</c:v>
                </c:pt>
                <c:pt idx="2">
                  <c:v>55.84</c:v>
                </c:pt>
                <c:pt idx="3">
                  <c:v>55.78</c:v>
                </c:pt>
                <c:pt idx="4">
                  <c:v>54.86</c:v>
                </c:pt>
              </c:numCache>
            </c:numRef>
          </c:val>
          <c:smooth val="0"/>
          <c:extLst>
            <c:ext xmlns:c16="http://schemas.microsoft.com/office/drawing/2014/chart" uri="{C3380CC4-5D6E-409C-BE32-E72D297353CC}">
              <c16:uniqueId val="{00000001-AF22-4FD2-8307-0F41FB4AA6E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94.76</c:v>
                </c:pt>
                <c:pt idx="1">
                  <c:v>95.14</c:v>
                </c:pt>
                <c:pt idx="2">
                  <c:v>95.14</c:v>
                </c:pt>
                <c:pt idx="3">
                  <c:v>95.4</c:v>
                </c:pt>
                <c:pt idx="4">
                  <c:v>96.55</c:v>
                </c:pt>
              </c:numCache>
            </c:numRef>
          </c:val>
          <c:extLst>
            <c:ext xmlns:c16="http://schemas.microsoft.com/office/drawing/2014/chart" uri="{C3380CC4-5D6E-409C-BE32-E72D297353CC}">
              <c16:uniqueId val="{00000000-274A-4DDA-8EA8-09F18D5B153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92.87</c:v>
                </c:pt>
                <c:pt idx="1">
                  <c:v>91.64</c:v>
                </c:pt>
                <c:pt idx="2">
                  <c:v>92.34</c:v>
                </c:pt>
                <c:pt idx="3">
                  <c:v>91.78</c:v>
                </c:pt>
                <c:pt idx="4">
                  <c:v>91.37</c:v>
                </c:pt>
              </c:numCache>
            </c:numRef>
          </c:val>
          <c:smooth val="0"/>
          <c:extLst>
            <c:ext xmlns:c16="http://schemas.microsoft.com/office/drawing/2014/chart" uri="{C3380CC4-5D6E-409C-BE32-E72D297353CC}">
              <c16:uniqueId val="{00000001-274A-4DDA-8EA8-09F18D5B153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91.28</c:v>
                </c:pt>
                <c:pt idx="1">
                  <c:v>91.8</c:v>
                </c:pt>
                <c:pt idx="2">
                  <c:v>88.12</c:v>
                </c:pt>
                <c:pt idx="3">
                  <c:v>92.11</c:v>
                </c:pt>
                <c:pt idx="4">
                  <c:v>81.459999999999994</c:v>
                </c:pt>
              </c:numCache>
            </c:numRef>
          </c:val>
          <c:extLst>
            <c:ext xmlns:c16="http://schemas.microsoft.com/office/drawing/2014/chart" uri="{C3380CC4-5D6E-409C-BE32-E72D297353CC}">
              <c16:uniqueId val="{00000000-401F-433F-A2C8-60D0868D80B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1F-433F-A2C8-60D0868D80B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B8-49E6-A27D-3F5AB1CBDA6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B8-49E6-A27D-3F5AB1CBDA6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E6-4BE9-B578-16283224A7F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E6-4BE9-B578-16283224A7F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21-4E55-8096-06E935DD3EF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21-4E55-8096-06E935DD3EF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66-4714-93A0-F0D77B4CC8C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66-4714-93A0-F0D77B4CC8C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520.82000000000005</c:v>
                </c:pt>
                <c:pt idx="1">
                  <c:v>474.5</c:v>
                </c:pt>
                <c:pt idx="2">
                  <c:v>434.68</c:v>
                </c:pt>
                <c:pt idx="3">
                  <c:v>342.76</c:v>
                </c:pt>
                <c:pt idx="4">
                  <c:v>389.27</c:v>
                </c:pt>
              </c:numCache>
            </c:numRef>
          </c:val>
          <c:extLst>
            <c:ext xmlns:c16="http://schemas.microsoft.com/office/drawing/2014/chart" uri="{C3380CC4-5D6E-409C-BE32-E72D297353CC}">
              <c16:uniqueId val="{00000000-4D23-4E28-AF1F-0BEE0A76488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692.13</c:v>
                </c:pt>
                <c:pt idx="1">
                  <c:v>807.75</c:v>
                </c:pt>
                <c:pt idx="2">
                  <c:v>812.92</c:v>
                </c:pt>
                <c:pt idx="3">
                  <c:v>765.48</c:v>
                </c:pt>
                <c:pt idx="4">
                  <c:v>742.08</c:v>
                </c:pt>
              </c:numCache>
            </c:numRef>
          </c:val>
          <c:smooth val="0"/>
          <c:extLst>
            <c:ext xmlns:c16="http://schemas.microsoft.com/office/drawing/2014/chart" uri="{C3380CC4-5D6E-409C-BE32-E72D297353CC}">
              <c16:uniqueId val="{00000001-4D23-4E28-AF1F-0BEE0A76488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101.43</c:v>
                </c:pt>
                <c:pt idx="1">
                  <c:v>99.93</c:v>
                </c:pt>
                <c:pt idx="2">
                  <c:v>99.39</c:v>
                </c:pt>
                <c:pt idx="3">
                  <c:v>106.69</c:v>
                </c:pt>
                <c:pt idx="4">
                  <c:v>81.93</c:v>
                </c:pt>
              </c:numCache>
            </c:numRef>
          </c:val>
          <c:extLst>
            <c:ext xmlns:c16="http://schemas.microsoft.com/office/drawing/2014/chart" uri="{C3380CC4-5D6E-409C-BE32-E72D297353CC}">
              <c16:uniqueId val="{00000000-F006-4B3E-B8D3-01100ED5B9D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88.98</c:v>
                </c:pt>
                <c:pt idx="1">
                  <c:v>86.94</c:v>
                </c:pt>
                <c:pt idx="2">
                  <c:v>85.4</c:v>
                </c:pt>
                <c:pt idx="3">
                  <c:v>87.8</c:v>
                </c:pt>
                <c:pt idx="4">
                  <c:v>86.51</c:v>
                </c:pt>
              </c:numCache>
            </c:numRef>
          </c:val>
          <c:smooth val="0"/>
          <c:extLst>
            <c:ext xmlns:c16="http://schemas.microsoft.com/office/drawing/2014/chart" uri="{C3380CC4-5D6E-409C-BE32-E72D297353CC}">
              <c16:uniqueId val="{00000001-F006-4B3E-B8D3-01100ED5B9D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199.03</c:v>
                </c:pt>
                <c:pt idx="1">
                  <c:v>203.73</c:v>
                </c:pt>
                <c:pt idx="2">
                  <c:v>207.18</c:v>
                </c:pt>
                <c:pt idx="3">
                  <c:v>193.28</c:v>
                </c:pt>
                <c:pt idx="4">
                  <c:v>193.37</c:v>
                </c:pt>
              </c:numCache>
            </c:numRef>
          </c:val>
          <c:extLst>
            <c:ext xmlns:c16="http://schemas.microsoft.com/office/drawing/2014/chart" uri="{C3380CC4-5D6E-409C-BE32-E72D297353CC}">
              <c16:uniqueId val="{00000000-30FE-476E-9E81-51C14CA8CD3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175.05</c:v>
                </c:pt>
                <c:pt idx="1">
                  <c:v>179.63</c:v>
                </c:pt>
                <c:pt idx="2">
                  <c:v>188.57</c:v>
                </c:pt>
                <c:pt idx="3">
                  <c:v>187.69</c:v>
                </c:pt>
                <c:pt idx="4">
                  <c:v>188.24</c:v>
                </c:pt>
              </c:numCache>
            </c:numRef>
          </c:val>
          <c:smooth val="0"/>
          <c:extLst>
            <c:ext xmlns:c16="http://schemas.microsoft.com/office/drawing/2014/chart" uri="{C3380CC4-5D6E-409C-BE32-E72D297353CC}">
              <c16:uniqueId val="{00000001-30FE-476E-9E81-51C14CA8CD3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M6"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北海道　深川市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Cd1</v>
      </c>
      <c r="X8" s="66"/>
      <c r="Y8" s="66"/>
      <c r="Z8" s="66"/>
      <c r="AA8" s="66"/>
      <c r="AB8" s="66"/>
      <c r="AC8" s="66"/>
      <c r="AD8" s="67" t="str">
        <f>データ!$M$6</f>
        <v>非設置</v>
      </c>
      <c r="AE8" s="67"/>
      <c r="AF8" s="67"/>
      <c r="AG8" s="67"/>
      <c r="AH8" s="67"/>
      <c r="AI8" s="67"/>
      <c r="AJ8" s="67"/>
      <c r="AK8" s="3"/>
      <c r="AL8" s="55">
        <f>データ!S6</f>
        <v>19161</v>
      </c>
      <c r="AM8" s="55"/>
      <c r="AN8" s="55"/>
      <c r="AO8" s="55"/>
      <c r="AP8" s="55"/>
      <c r="AQ8" s="55"/>
      <c r="AR8" s="55"/>
      <c r="AS8" s="55"/>
      <c r="AT8" s="54">
        <f>データ!T6</f>
        <v>529.41999999999996</v>
      </c>
      <c r="AU8" s="54"/>
      <c r="AV8" s="54"/>
      <c r="AW8" s="54"/>
      <c r="AX8" s="54"/>
      <c r="AY8" s="54"/>
      <c r="AZ8" s="54"/>
      <c r="BA8" s="54"/>
      <c r="BB8" s="54">
        <f>データ!U6</f>
        <v>36.19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76.58</v>
      </c>
      <c r="Q10" s="54"/>
      <c r="R10" s="54"/>
      <c r="S10" s="54"/>
      <c r="T10" s="54"/>
      <c r="U10" s="54"/>
      <c r="V10" s="54"/>
      <c r="W10" s="54">
        <f>データ!Q6</f>
        <v>70.400000000000006</v>
      </c>
      <c r="X10" s="54"/>
      <c r="Y10" s="54"/>
      <c r="Z10" s="54"/>
      <c r="AA10" s="54"/>
      <c r="AB10" s="54"/>
      <c r="AC10" s="54"/>
      <c r="AD10" s="55">
        <f>データ!R6</f>
        <v>3850</v>
      </c>
      <c r="AE10" s="55"/>
      <c r="AF10" s="55"/>
      <c r="AG10" s="55"/>
      <c r="AH10" s="55"/>
      <c r="AI10" s="55"/>
      <c r="AJ10" s="55"/>
      <c r="AK10" s="2"/>
      <c r="AL10" s="55">
        <f>データ!V6</f>
        <v>14443</v>
      </c>
      <c r="AM10" s="55"/>
      <c r="AN10" s="55"/>
      <c r="AO10" s="55"/>
      <c r="AP10" s="55"/>
      <c r="AQ10" s="55"/>
      <c r="AR10" s="55"/>
      <c r="AS10" s="55"/>
      <c r="AT10" s="54">
        <f>データ!W6</f>
        <v>6.37</v>
      </c>
      <c r="AU10" s="54"/>
      <c r="AV10" s="54"/>
      <c r="AW10" s="54"/>
      <c r="AX10" s="54"/>
      <c r="AY10" s="54"/>
      <c r="AZ10" s="54"/>
      <c r="BA10" s="54"/>
      <c r="BB10" s="54">
        <f>データ!X6</f>
        <v>2267.35</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43</v>
      </c>
      <c r="N86" s="12" t="s">
        <v>43</v>
      </c>
      <c r="O86" s="12" t="str">
        <f>データ!EO6</f>
        <v>【0.23】</v>
      </c>
    </row>
  </sheetData>
  <sheetProtection algorithmName="SHA-512" hashValue="37/qAkoTGTZ1XXPrw6PtxIy1bf/zrsXeqeY1EMlC1+IHSqX4CIuLHqIfdRgBcqPxhYSwkkCCgId5f8JC8mME+w==" saltValue="eHTEIbxYF7QHIPWs+wH3V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12289</v>
      </c>
      <c r="D6" s="19">
        <f t="shared" si="3"/>
        <v>47</v>
      </c>
      <c r="E6" s="19">
        <f t="shared" si="3"/>
        <v>17</v>
      </c>
      <c r="F6" s="19">
        <f t="shared" si="3"/>
        <v>1</v>
      </c>
      <c r="G6" s="19">
        <f t="shared" si="3"/>
        <v>0</v>
      </c>
      <c r="H6" s="19" t="str">
        <f t="shared" si="3"/>
        <v>北海道　深川市</v>
      </c>
      <c r="I6" s="19" t="str">
        <f t="shared" si="3"/>
        <v>法非適用</v>
      </c>
      <c r="J6" s="19" t="str">
        <f t="shared" si="3"/>
        <v>下水道事業</v>
      </c>
      <c r="K6" s="19" t="str">
        <f t="shared" si="3"/>
        <v>公共下水道</v>
      </c>
      <c r="L6" s="19" t="str">
        <f t="shared" si="3"/>
        <v>Cd1</v>
      </c>
      <c r="M6" s="19" t="str">
        <f t="shared" si="3"/>
        <v>非設置</v>
      </c>
      <c r="N6" s="20" t="str">
        <f t="shared" si="3"/>
        <v>-</v>
      </c>
      <c r="O6" s="20" t="str">
        <f t="shared" si="3"/>
        <v>該当数値なし</v>
      </c>
      <c r="P6" s="20">
        <f t="shared" si="3"/>
        <v>76.58</v>
      </c>
      <c r="Q6" s="20">
        <f t="shared" si="3"/>
        <v>70.400000000000006</v>
      </c>
      <c r="R6" s="20">
        <f t="shared" si="3"/>
        <v>3850</v>
      </c>
      <c r="S6" s="20">
        <f t="shared" si="3"/>
        <v>19161</v>
      </c>
      <c r="T6" s="20">
        <f t="shared" si="3"/>
        <v>529.41999999999996</v>
      </c>
      <c r="U6" s="20">
        <f t="shared" si="3"/>
        <v>36.19</v>
      </c>
      <c r="V6" s="20">
        <f t="shared" si="3"/>
        <v>14443</v>
      </c>
      <c r="W6" s="20">
        <f t="shared" si="3"/>
        <v>6.37</v>
      </c>
      <c r="X6" s="20">
        <f t="shared" si="3"/>
        <v>2267.35</v>
      </c>
      <c r="Y6" s="21">
        <f>IF(Y7="",NA(),Y7)</f>
        <v>91.28</v>
      </c>
      <c r="Z6" s="21">
        <f t="shared" ref="Z6:AH6" si="4">IF(Z7="",NA(),Z7)</f>
        <v>91.8</v>
      </c>
      <c r="AA6" s="21">
        <f t="shared" si="4"/>
        <v>88.12</v>
      </c>
      <c r="AB6" s="21">
        <f t="shared" si="4"/>
        <v>92.11</v>
      </c>
      <c r="AC6" s="21">
        <f t="shared" si="4"/>
        <v>81.459999999999994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520.82000000000005</v>
      </c>
      <c r="BG6" s="21">
        <f t="shared" ref="BG6:BO6" si="7">IF(BG7="",NA(),BG7)</f>
        <v>474.5</v>
      </c>
      <c r="BH6" s="21">
        <f t="shared" si="7"/>
        <v>434.68</v>
      </c>
      <c r="BI6" s="21">
        <f t="shared" si="7"/>
        <v>342.76</v>
      </c>
      <c r="BJ6" s="21">
        <f t="shared" si="7"/>
        <v>389.27</v>
      </c>
      <c r="BK6" s="21">
        <f t="shared" si="7"/>
        <v>692.13</v>
      </c>
      <c r="BL6" s="21">
        <f t="shared" si="7"/>
        <v>807.75</v>
      </c>
      <c r="BM6" s="21">
        <f t="shared" si="7"/>
        <v>812.92</v>
      </c>
      <c r="BN6" s="21">
        <f t="shared" si="7"/>
        <v>765.48</v>
      </c>
      <c r="BO6" s="21">
        <f t="shared" si="7"/>
        <v>742.08</v>
      </c>
      <c r="BP6" s="20" t="str">
        <f>IF(BP7="","",IF(BP7="-","【-】","【"&amp;SUBSTITUTE(TEXT(BP7,"#,##0.00"),"-","△")&amp;"】"))</f>
        <v>【652.82】</v>
      </c>
      <c r="BQ6" s="21">
        <f>IF(BQ7="",NA(),BQ7)</f>
        <v>101.43</v>
      </c>
      <c r="BR6" s="21">
        <f t="shared" ref="BR6:BZ6" si="8">IF(BR7="",NA(),BR7)</f>
        <v>99.93</v>
      </c>
      <c r="BS6" s="21">
        <f t="shared" si="8"/>
        <v>99.39</v>
      </c>
      <c r="BT6" s="21">
        <f t="shared" si="8"/>
        <v>106.69</v>
      </c>
      <c r="BU6" s="21">
        <f t="shared" si="8"/>
        <v>81.93</v>
      </c>
      <c r="BV6" s="21">
        <f t="shared" si="8"/>
        <v>88.98</v>
      </c>
      <c r="BW6" s="21">
        <f t="shared" si="8"/>
        <v>86.94</v>
      </c>
      <c r="BX6" s="21">
        <f t="shared" si="8"/>
        <v>85.4</v>
      </c>
      <c r="BY6" s="21">
        <f t="shared" si="8"/>
        <v>87.8</v>
      </c>
      <c r="BZ6" s="21">
        <f t="shared" si="8"/>
        <v>86.51</v>
      </c>
      <c r="CA6" s="20" t="str">
        <f>IF(CA7="","",IF(CA7="-","【-】","【"&amp;SUBSTITUTE(TEXT(CA7,"#,##0.00"),"-","△")&amp;"】"))</f>
        <v>【97.61】</v>
      </c>
      <c r="CB6" s="21">
        <f>IF(CB7="",NA(),CB7)</f>
        <v>199.03</v>
      </c>
      <c r="CC6" s="21">
        <f t="shared" ref="CC6:CK6" si="9">IF(CC7="",NA(),CC7)</f>
        <v>203.73</v>
      </c>
      <c r="CD6" s="21">
        <f t="shared" si="9"/>
        <v>207.18</v>
      </c>
      <c r="CE6" s="21">
        <f t="shared" si="9"/>
        <v>193.28</v>
      </c>
      <c r="CF6" s="21">
        <f t="shared" si="9"/>
        <v>193.37</v>
      </c>
      <c r="CG6" s="21">
        <f t="shared" si="9"/>
        <v>175.05</v>
      </c>
      <c r="CH6" s="21">
        <f t="shared" si="9"/>
        <v>179.63</v>
      </c>
      <c r="CI6" s="21">
        <f t="shared" si="9"/>
        <v>188.57</v>
      </c>
      <c r="CJ6" s="21">
        <f t="shared" si="9"/>
        <v>187.69</v>
      </c>
      <c r="CK6" s="21">
        <f t="shared" si="9"/>
        <v>188.24</v>
      </c>
      <c r="CL6" s="20" t="str">
        <f>IF(CL7="","",IF(CL7="-","【-】","【"&amp;SUBSTITUTE(TEXT(CL7,"#,##0.00"),"-","△")&amp;"】"))</f>
        <v>【138.29】</v>
      </c>
      <c r="CM6" s="21">
        <f>IF(CM7="",NA(),CM7)</f>
        <v>91.27</v>
      </c>
      <c r="CN6" s="21">
        <f t="shared" ref="CN6:CV6" si="10">IF(CN7="",NA(),CN7)</f>
        <v>82.26</v>
      </c>
      <c r="CO6" s="21">
        <f t="shared" si="10"/>
        <v>76.569999999999993</v>
      </c>
      <c r="CP6" s="21">
        <f t="shared" si="10"/>
        <v>76.02</v>
      </c>
      <c r="CQ6" s="21">
        <f t="shared" si="10"/>
        <v>80.25</v>
      </c>
      <c r="CR6" s="21">
        <f t="shared" si="10"/>
        <v>57.54</v>
      </c>
      <c r="CS6" s="21">
        <f t="shared" si="10"/>
        <v>55.55</v>
      </c>
      <c r="CT6" s="21">
        <f t="shared" si="10"/>
        <v>55.84</v>
      </c>
      <c r="CU6" s="21">
        <f t="shared" si="10"/>
        <v>55.78</v>
      </c>
      <c r="CV6" s="21">
        <f t="shared" si="10"/>
        <v>54.86</v>
      </c>
      <c r="CW6" s="20" t="str">
        <f>IF(CW7="","",IF(CW7="-","【-】","【"&amp;SUBSTITUTE(TEXT(CW7,"#,##0.00"),"-","△")&amp;"】"))</f>
        <v>【59.10】</v>
      </c>
      <c r="CX6" s="21">
        <f>IF(CX7="",NA(),CX7)</f>
        <v>94.76</v>
      </c>
      <c r="CY6" s="21">
        <f t="shared" ref="CY6:DG6" si="11">IF(CY7="",NA(),CY7)</f>
        <v>95.14</v>
      </c>
      <c r="CZ6" s="21">
        <f t="shared" si="11"/>
        <v>95.14</v>
      </c>
      <c r="DA6" s="21">
        <f t="shared" si="11"/>
        <v>95.4</v>
      </c>
      <c r="DB6" s="21">
        <f t="shared" si="11"/>
        <v>96.55</v>
      </c>
      <c r="DC6" s="21">
        <f t="shared" si="11"/>
        <v>92.87</v>
      </c>
      <c r="DD6" s="21">
        <f t="shared" si="11"/>
        <v>91.64</v>
      </c>
      <c r="DE6" s="21">
        <f t="shared" si="11"/>
        <v>92.34</v>
      </c>
      <c r="DF6" s="21">
        <f t="shared" si="11"/>
        <v>91.78</v>
      </c>
      <c r="DG6" s="21">
        <f t="shared" si="11"/>
        <v>91.37</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1">
        <f t="shared" si="14"/>
        <v>0.05</v>
      </c>
      <c r="EH6" s="20">
        <f t="shared" si="14"/>
        <v>0</v>
      </c>
      <c r="EI6" s="21">
        <f t="shared" si="14"/>
        <v>0.09</v>
      </c>
      <c r="EJ6" s="21">
        <f t="shared" si="14"/>
        <v>0.16</v>
      </c>
      <c r="EK6" s="21">
        <f t="shared" si="14"/>
        <v>0.1</v>
      </c>
      <c r="EL6" s="21">
        <f t="shared" si="14"/>
        <v>0.09</v>
      </c>
      <c r="EM6" s="21">
        <f t="shared" si="14"/>
        <v>0.1</v>
      </c>
      <c r="EN6" s="21">
        <f t="shared" si="14"/>
        <v>7.0000000000000007E-2</v>
      </c>
      <c r="EO6" s="20" t="str">
        <f>IF(EO7="","",IF(EO7="-","【-】","【"&amp;SUBSTITUTE(TEXT(EO7,"#,##0.00"),"-","△")&amp;"】"))</f>
        <v>【0.23】</v>
      </c>
    </row>
    <row r="7" spans="1:145" s="22" customFormat="1" x14ac:dyDescent="0.15">
      <c r="A7" s="14"/>
      <c r="B7" s="23">
        <v>2022</v>
      </c>
      <c r="C7" s="23">
        <v>12289</v>
      </c>
      <c r="D7" s="23">
        <v>47</v>
      </c>
      <c r="E7" s="23">
        <v>17</v>
      </c>
      <c r="F7" s="23">
        <v>1</v>
      </c>
      <c r="G7" s="23">
        <v>0</v>
      </c>
      <c r="H7" s="23" t="s">
        <v>97</v>
      </c>
      <c r="I7" s="23" t="s">
        <v>98</v>
      </c>
      <c r="J7" s="23" t="s">
        <v>99</v>
      </c>
      <c r="K7" s="23" t="s">
        <v>100</v>
      </c>
      <c r="L7" s="23" t="s">
        <v>101</v>
      </c>
      <c r="M7" s="23" t="s">
        <v>102</v>
      </c>
      <c r="N7" s="24" t="s">
        <v>103</v>
      </c>
      <c r="O7" s="24" t="s">
        <v>104</v>
      </c>
      <c r="P7" s="24">
        <v>76.58</v>
      </c>
      <c r="Q7" s="24">
        <v>70.400000000000006</v>
      </c>
      <c r="R7" s="24">
        <v>3850</v>
      </c>
      <c r="S7" s="24">
        <v>19161</v>
      </c>
      <c r="T7" s="24">
        <v>529.41999999999996</v>
      </c>
      <c r="U7" s="24">
        <v>36.19</v>
      </c>
      <c r="V7" s="24">
        <v>14443</v>
      </c>
      <c r="W7" s="24">
        <v>6.37</v>
      </c>
      <c r="X7" s="24">
        <v>2267.35</v>
      </c>
      <c r="Y7" s="24">
        <v>91.28</v>
      </c>
      <c r="Z7" s="24">
        <v>91.8</v>
      </c>
      <c r="AA7" s="24">
        <v>88.12</v>
      </c>
      <c r="AB7" s="24">
        <v>92.11</v>
      </c>
      <c r="AC7" s="24">
        <v>81.459999999999994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520.82000000000005</v>
      </c>
      <c r="BG7" s="24">
        <v>474.5</v>
      </c>
      <c r="BH7" s="24">
        <v>434.68</v>
      </c>
      <c r="BI7" s="24">
        <v>342.76</v>
      </c>
      <c r="BJ7" s="24">
        <v>389.27</v>
      </c>
      <c r="BK7" s="24">
        <v>692.13</v>
      </c>
      <c r="BL7" s="24">
        <v>807.75</v>
      </c>
      <c r="BM7" s="24">
        <v>812.92</v>
      </c>
      <c r="BN7" s="24">
        <v>765.48</v>
      </c>
      <c r="BO7" s="24">
        <v>742.08</v>
      </c>
      <c r="BP7" s="24">
        <v>652.82000000000005</v>
      </c>
      <c r="BQ7" s="24">
        <v>101.43</v>
      </c>
      <c r="BR7" s="24">
        <v>99.93</v>
      </c>
      <c r="BS7" s="24">
        <v>99.39</v>
      </c>
      <c r="BT7" s="24">
        <v>106.69</v>
      </c>
      <c r="BU7" s="24">
        <v>81.93</v>
      </c>
      <c r="BV7" s="24">
        <v>88.98</v>
      </c>
      <c r="BW7" s="24">
        <v>86.94</v>
      </c>
      <c r="BX7" s="24">
        <v>85.4</v>
      </c>
      <c r="BY7" s="24">
        <v>87.8</v>
      </c>
      <c r="BZ7" s="24">
        <v>86.51</v>
      </c>
      <c r="CA7" s="24">
        <v>97.61</v>
      </c>
      <c r="CB7" s="24">
        <v>199.03</v>
      </c>
      <c r="CC7" s="24">
        <v>203.73</v>
      </c>
      <c r="CD7" s="24">
        <v>207.18</v>
      </c>
      <c r="CE7" s="24">
        <v>193.28</v>
      </c>
      <c r="CF7" s="24">
        <v>193.37</v>
      </c>
      <c r="CG7" s="24">
        <v>175.05</v>
      </c>
      <c r="CH7" s="24">
        <v>179.63</v>
      </c>
      <c r="CI7" s="24">
        <v>188.57</v>
      </c>
      <c r="CJ7" s="24">
        <v>187.69</v>
      </c>
      <c r="CK7" s="24">
        <v>188.24</v>
      </c>
      <c r="CL7" s="24">
        <v>138.29</v>
      </c>
      <c r="CM7" s="24">
        <v>91.27</v>
      </c>
      <c r="CN7" s="24">
        <v>82.26</v>
      </c>
      <c r="CO7" s="24">
        <v>76.569999999999993</v>
      </c>
      <c r="CP7" s="24">
        <v>76.02</v>
      </c>
      <c r="CQ7" s="24">
        <v>80.25</v>
      </c>
      <c r="CR7" s="24">
        <v>57.54</v>
      </c>
      <c r="CS7" s="24">
        <v>55.55</v>
      </c>
      <c r="CT7" s="24">
        <v>55.84</v>
      </c>
      <c r="CU7" s="24">
        <v>55.78</v>
      </c>
      <c r="CV7" s="24">
        <v>54.86</v>
      </c>
      <c r="CW7" s="24">
        <v>59.1</v>
      </c>
      <c r="CX7" s="24">
        <v>94.76</v>
      </c>
      <c r="CY7" s="24">
        <v>95.14</v>
      </c>
      <c r="CZ7" s="24">
        <v>95.14</v>
      </c>
      <c r="DA7" s="24">
        <v>95.4</v>
      </c>
      <c r="DB7" s="24">
        <v>96.55</v>
      </c>
      <c r="DC7" s="24">
        <v>92.87</v>
      </c>
      <c r="DD7" s="24">
        <v>91.64</v>
      </c>
      <c r="DE7" s="24">
        <v>92.34</v>
      </c>
      <c r="DF7" s="24">
        <v>91.78</v>
      </c>
      <c r="DG7" s="24">
        <v>91.37</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0.05</v>
      </c>
      <c r="EH7" s="24">
        <v>0</v>
      </c>
      <c r="EI7" s="24">
        <v>0.09</v>
      </c>
      <c r="EJ7" s="24">
        <v>0.16</v>
      </c>
      <c r="EK7" s="24">
        <v>0.1</v>
      </c>
      <c r="EL7" s="24">
        <v>0.09</v>
      </c>
      <c r="EM7" s="24">
        <v>0.1</v>
      </c>
      <c r="EN7" s="24">
        <v>7.0000000000000007E-2</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113</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大野　竜次</cp:lastModifiedBy>
  <dcterms:created xsi:type="dcterms:W3CDTF">2023-12-12T02:45:30Z</dcterms:created>
  <dcterms:modified xsi:type="dcterms:W3CDTF">2024-01-23T05:25:37Z</dcterms:modified>
  <cp:category/>
</cp:coreProperties>
</file>