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fuknas.public.city.fukagawa.hokkaido.jp\上下水道課\★庶務係\調査・照会・通知\02_調査回答_空知総合振興局（経営戦略・経営分析）\01_経営分析\20240119【0126〆】公営企業に係る経営比較分析表（令和４年度）\提出\"/>
    </mc:Choice>
  </mc:AlternateContent>
  <xr:revisionPtr revIDLastSave="0" documentId="13_ncr:1_{2A0D4A44-7B8D-4802-8D43-66362282EE52}" xr6:coauthVersionLast="47" xr6:coauthVersionMax="47" xr10:uidLastSave="{00000000-0000-0000-0000-000000000000}"/>
  <workbookProtection workbookAlgorithmName="SHA-512" workbookHashValue="B2r9hfthyXTc32Quvi2JXipBRU5LCiwfDbVXYfRl+ZyGB0bbLiinzBu0B+xXVm44Cmp8fmDeB6NOdYkMicaByw==" workbookSaltValue="lDxZw8s1nl3sci28kXaWHA==" workbookSpinCount="100000" lockStructure="1"/>
  <bookViews>
    <workbookView xWindow="28680" yWindow="2580" windowWidth="24240" windowHeight="13140" xr2:uid="{00000000-000D-0000-FFFF-FFFF00000000}"/>
  </bookViews>
  <sheets>
    <sheet name="法非適用_下水道事業" sheetId="4" r:id="rId1"/>
    <sheet name="データ" sheetId="5" state="hidden" r:id="rId2"/>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AL10" i="4"/>
  <c r="AD10" i="4"/>
  <c r="W10" i="4"/>
  <c r="P10" i="4"/>
  <c r="B10" i="4"/>
  <c r="AD8" i="4"/>
  <c r="W8" i="4"/>
  <c r="I8" i="4"/>
  <c r="B8" i="4"/>
  <c r="B6"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<sst xmlns="http://schemas.openxmlformats.org/spreadsheetml/2006/main" count="247" uniqueCount="120">
  <si>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</si>
  <si>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</si>
  <si>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</si>
  <si>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</si>
  <si>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</si>
  <si>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</si>
  <si>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</si>
  <si>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</si>
  <si>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</si>
  <si>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</si>
  <si>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</si>
  <si>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</si>
  <si>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</si>
  <si>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</si>
  <si>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</si>
  <si>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</si>
  <si>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</si>
  <si>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</si>
  <si>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</si>
  <si>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</si>
  <si>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</si>
  <si>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</si>
  <si>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</si>
  <si>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</si>
  <si>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</si>
  <si>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</si>
  <si>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</si>
  <si>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</si>
  <si>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</si>
  <si>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</si>
  <si>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</si>
  <si>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</si>
  <si>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</si>
  <si>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</si>
  <si>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</si>
  <si>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</si>
  <si>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</si>
  <si>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</si>
  <si>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</si>
  <si>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</si>
  <si>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</si>
  <si>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</si>
  <si>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</si>
  <si>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</si>
  <si>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</si>
  <si>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</si>
  <si>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</si>
  <si>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</si>
  <si>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</si>
  <si>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</si>
  <si>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</si>
  <si>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</si>
  <si>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</si>
  <si>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</si>
  <si>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</si>
  <si>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</si>
  <si>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</si>
  <si>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</si>
  <si>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</si>
  <si>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</si>
  <si>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</si>
  <si>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</si>
  <si>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</si>
  <si>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</si>
  <si>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</si>
  <si>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</si>
  <si>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</si>
  <si>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</si>
  <si>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</si>
  <si>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</si>
  <si>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</si>
  <si>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</si>
  <si>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</si>
  <si>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</si>
  <si>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</si>
  <si>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</si>
  <si>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</si>
  <si>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</si>
  <si>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</si>
  <si>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</si>
  <si>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</si>
  <si>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</si>
  <si>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</si>
  <si>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</si>
  <si>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</si>
  <si>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</si>
  <si>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</si>
  <si>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</si>
  <si>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</si>
  <si>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</si>
  <si>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</si>
  <si>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</si>
  <si>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</si>
  <si>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</si>
  <si>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</si>
  <si>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</si>
  <si>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</si>
  <si>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</si>
  <si>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</si>
  <si>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深川市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</si>
  <si>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</si>
  <si>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</si>
  <si>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</si>
  <si>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</si>
  <si>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</si>
  <si>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</si>
  <si>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</si>
  <si>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</si>
  <si>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</si>
  <si>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</si>
  <si>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</si>
  <si>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</si>
  <si>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</si>
  <si>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</si>
  <si>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</si>
  <si>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</si>
  <si>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</si>
  <si>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地方公営企業法非適用のため、減価償却の状況や施設等の老朽化・改善状況は示されませんが、深川市の個別排水処理施設整備事業は平成７年より実施しており、設置年数の経過とともに老朽化・浄化槽の修繕も目立つことから、計画的に改修を行う必要があります。</t>
    <phoneticPr fontId="4"/>
  </si>
  <si>
    <t>　下水道事業及び農業集落排水事業、個別排水処理施設整備事業は利用者の受益が同じであることから使用料水準を同一にしています。
　その水準としては、３つの事業の汚水に係る総費用を回収できる水準を設定しているものの、収益的収支比率が100％に至っていない状況にあります。
　公共下水道及び農業集落排水事業との均衡を考慮しての使用料設定が、経営にも影響を及ぼしていますが、周辺用水の水環境保全の側面から継続的な事業展開が必要です。このため経営戦略に基づきながら、他会計との経費負担の在り方や業務の効率化・経費の縮減に向けた見直しを検討するとともに、さらなる収益の増加に努めます。</t>
    <phoneticPr fontId="4"/>
  </si>
  <si>
    <t>　収益的収支比率は100％未満で推移しており、令和５年度の公営企業法適用による打切り決算の影響から使用料収入は減少となっているが、支出の維持管理費と地方債償還金は年々増加しており、その大半は使用料収入で賄うことができず、一般会計からの繰入金で補っている。
　汚水処理経費に対する使用料の経費回収率も公営企業法適用による打切り決算の影響から低くなっており、類似団体平均値よりも低い数値となっている。
　合併処理浄化槽は年間10基程度を設置し増加傾向にあるが、使用者人口の減少により処理水量が減っているため、施設利用率は30％半ばとなっている。
　水洗化率は、希望者に対し合併処理浄化槽の設置をおこなっているため100％となっている。</t>
    <rPh sb="23" eb="25">
      <t>レイワ</t>
    </rPh>
    <rPh sb="26" eb="28">
      <t>ネンド</t>
    </rPh>
    <rPh sb="29" eb="34">
      <t>コウエイキギョウホウ</t>
    </rPh>
    <rPh sb="34" eb="36">
      <t>テキヨウ</t>
    </rPh>
    <rPh sb="39" eb="41">
      <t>ウチキ</t>
    </rPh>
    <rPh sb="42" eb="44">
      <t>ケッサン</t>
    </rPh>
    <rPh sb="45" eb="47">
      <t>エイキョウ</t>
    </rPh>
    <rPh sb="55" eb="57">
      <t>ゲンショウ</t>
    </rPh>
    <rPh sb="169" eb="170">
      <t>ヒク</t>
    </rPh>
    <rPh sb="187" eb="188">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</si>
</sst>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86-48ED-B7CB-1D782D97273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F86-48ED-B7CB-1D782D97273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35.130000000000003</c:v>
                </c:pt>
                <c:pt idx="1">
                  <c:v>34.6</c:v>
                </c:pt>
                <c:pt idx="2">
                  <c:v>35.090000000000003</c:v>
                </c:pt>
                <c:pt idx="3">
                  <c:v>34.29</c:v>
                </c:pt>
                <c:pt idx="4">
                  <c:v>33.4</c:v>
                </c:pt>
              </c:numCache>
            </c:numRef>
          </c:val>
          <c:extLst>
            <c:ext xmlns:c16="http://schemas.microsoft.com/office/drawing/2014/chart" uri="{C3380CC4-5D6E-409C-BE32-E72D297353CC}">
              <c16:uniqueId val="{00000000-C217-4F68-8C4C-B7F4CF1B95A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50.56</c:v>
                </c:pt>
                <c:pt idx="1">
                  <c:v>47.35</c:v>
                </c:pt>
                <c:pt idx="2">
                  <c:v>46.36</c:v>
                </c:pt>
                <c:pt idx="3">
                  <c:v>46.45</c:v>
                </c:pt>
                <c:pt idx="4">
                  <c:v>45.36</c:v>
                </c:pt>
              </c:numCache>
            </c:numRef>
          </c:val>
          <c:smooth val="0"/>
          <c:extLst>
            <c:ext xmlns:c16="http://schemas.microsoft.com/office/drawing/2014/chart" uri="{C3380CC4-5D6E-409C-BE32-E72D297353CC}">
              <c16:uniqueId val="{00000001-C217-4F68-8C4C-B7F4CF1B95A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96A-4012-A186-E7B764E396C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83.85</c:v>
                </c:pt>
                <c:pt idx="1">
                  <c:v>81.209999999999994</c:v>
                </c:pt>
                <c:pt idx="2">
                  <c:v>83.08</c:v>
                </c:pt>
                <c:pt idx="3">
                  <c:v>82.61</c:v>
                </c:pt>
                <c:pt idx="4">
                  <c:v>82.21</c:v>
                </c:pt>
              </c:numCache>
            </c:numRef>
          </c:val>
          <c:smooth val="0"/>
          <c:extLst>
            <c:ext xmlns:c16="http://schemas.microsoft.com/office/drawing/2014/chart" uri="{C3380CC4-5D6E-409C-BE32-E72D297353CC}">
              <c16:uniqueId val="{00000001-296A-4012-A186-E7B764E396C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89.52</c:v>
                </c:pt>
                <c:pt idx="1">
                  <c:v>90.09</c:v>
                </c:pt>
                <c:pt idx="2">
                  <c:v>89.36</c:v>
                </c:pt>
                <c:pt idx="3">
                  <c:v>89</c:v>
                </c:pt>
                <c:pt idx="4">
                  <c:v>84.08</c:v>
                </c:pt>
              </c:numCache>
            </c:numRef>
          </c:val>
          <c:extLst>
            <c:ext xmlns:c16="http://schemas.microsoft.com/office/drawing/2014/chart" uri="{C3380CC4-5D6E-409C-BE32-E72D297353CC}">
              <c16:uniqueId val="{00000000-4E9B-4FEF-9A3C-2B3E3D50D7B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9B-4FEF-9A3C-2B3E3D50D7B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B7-482C-8CD3-1D9AC8812E7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B7-482C-8CD3-1D9AC8812E7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63-4F17-971E-C2294DD54C5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63-4F17-971E-C2294DD54C5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36-494D-812F-98632DBB8E7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36-494D-812F-98632DBB8E7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06-43BC-B76D-D94A53E0D8A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06-43BC-B76D-D94A53E0D8A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quot;-&quot;">
                  <c:v>237.15</c:v>
                </c:pt>
              </c:numCache>
            </c:numRef>
          </c:val>
          <c:extLst>
            <c:ext xmlns:c16="http://schemas.microsoft.com/office/drawing/2014/chart" uri="{C3380CC4-5D6E-409C-BE32-E72D297353CC}">
              <c16:uniqueId val="{00000000-2D3D-4FEC-9F1A-B88DB23C534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855.65</c:v>
                </c:pt>
                <c:pt idx="1">
                  <c:v>862.99</c:v>
                </c:pt>
                <c:pt idx="2">
                  <c:v>782.91</c:v>
                </c:pt>
                <c:pt idx="3">
                  <c:v>783.21</c:v>
                </c:pt>
                <c:pt idx="4">
                  <c:v>902.04</c:v>
                </c:pt>
              </c:numCache>
            </c:numRef>
          </c:val>
          <c:smooth val="0"/>
          <c:extLst>
            <c:ext xmlns:c16="http://schemas.microsoft.com/office/drawing/2014/chart" uri="{C3380CC4-5D6E-409C-BE32-E72D297353CC}">
              <c16:uniqueId val="{00000001-2D3D-4FEC-9F1A-B88DB23C534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67.48</c:v>
                </c:pt>
                <c:pt idx="1">
                  <c:v>56.06</c:v>
                </c:pt>
                <c:pt idx="2">
                  <c:v>61.4</c:v>
                </c:pt>
                <c:pt idx="3">
                  <c:v>62.83</c:v>
                </c:pt>
                <c:pt idx="4">
                  <c:v>43.28</c:v>
                </c:pt>
              </c:numCache>
            </c:numRef>
          </c:val>
          <c:extLst>
            <c:ext xmlns:c16="http://schemas.microsoft.com/office/drawing/2014/chart" uri="{C3380CC4-5D6E-409C-BE32-E72D297353CC}">
              <c16:uniqueId val="{00000000-7246-43DB-B60A-B6B9A092A54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52.23</c:v>
                </c:pt>
                <c:pt idx="1">
                  <c:v>50.06</c:v>
                </c:pt>
                <c:pt idx="2">
                  <c:v>49.38</c:v>
                </c:pt>
                <c:pt idx="3">
                  <c:v>48.53</c:v>
                </c:pt>
                <c:pt idx="4">
                  <c:v>46.11</c:v>
                </c:pt>
              </c:numCache>
            </c:numRef>
          </c:val>
          <c:smooth val="0"/>
          <c:extLst>
            <c:ext xmlns:c16="http://schemas.microsoft.com/office/drawing/2014/chart" uri="{C3380CC4-5D6E-409C-BE32-E72D297353CC}">
              <c16:uniqueId val="{00000001-7246-43DB-B60A-B6B9A092A54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285.02999999999997</c:v>
                </c:pt>
                <c:pt idx="1">
                  <c:v>342.65</c:v>
                </c:pt>
                <c:pt idx="2">
                  <c:v>317.60000000000002</c:v>
                </c:pt>
                <c:pt idx="3">
                  <c:v>310.57</c:v>
                </c:pt>
                <c:pt idx="4">
                  <c:v>342.79</c:v>
                </c:pt>
              </c:numCache>
            </c:numRef>
          </c:val>
          <c:extLst>
            <c:ext xmlns:c16="http://schemas.microsoft.com/office/drawing/2014/chart" uri="{C3380CC4-5D6E-409C-BE32-E72D297353CC}">
              <c16:uniqueId val="{00000000-CC06-4FD9-BB6D-D4A06392BAB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294.05</c:v>
                </c:pt>
                <c:pt idx="1">
                  <c:v>309.22000000000003</c:v>
                </c:pt>
                <c:pt idx="2">
                  <c:v>316.97000000000003</c:v>
                </c:pt>
                <c:pt idx="3">
                  <c:v>326.17</c:v>
                </c:pt>
                <c:pt idx="4">
                  <c:v>336.93</c:v>
                </c:pt>
              </c:numCache>
            </c:numRef>
          </c:val>
          <c:smooth val="0"/>
          <c:extLst>
            <c:ext xmlns:c16="http://schemas.microsoft.com/office/drawing/2014/chart" uri="{C3380CC4-5D6E-409C-BE32-E72D297353CC}">
              <c16:uniqueId val="{00000001-CC06-4FD9-BB6D-D4A06392BAB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B17"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深川市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個別排水処理</v>
      </c>
      <c r="Q8" s="40"/>
      <c r="R8" s="40"/>
      <c r="S8" s="40"/>
      <c r="T8" s="40"/>
      <c r="U8" s="40"/>
      <c r="V8" s="40"/>
      <c r="W8" s="40" t="str">
        <f>データ!L6</f>
        <v>L2</v>
      </c>
      <c r="X8" s="40"/>
      <c r="Y8" s="40"/>
      <c r="Z8" s="40"/>
      <c r="AA8" s="40"/>
      <c r="AB8" s="40"/>
      <c r="AC8" s="40"/>
      <c r="AD8" s="41" t="str">
        <f>データ!$M$6</f>
        <v>非設置</v>
      </c>
      <c r="AE8" s="41"/>
      <c r="AF8" s="41"/>
      <c r="AG8" s="41"/>
      <c r="AH8" s="41"/>
      <c r="AI8" s="41"/>
      <c r="AJ8" s="41"/>
      <c r="AK8" s="3"/>
      <c r="AL8" s="42">
        <f>データ!S6</f>
        <v>19161</v>
      </c>
      <c r="AM8" s="42"/>
      <c r="AN8" s="42"/>
      <c r="AO8" s="42"/>
      <c r="AP8" s="42"/>
      <c r="AQ8" s="42"/>
      <c r="AR8" s="42"/>
      <c r="AS8" s="42"/>
      <c r="AT8" s="35">
        <f>データ!T6</f>
        <v>529.41999999999996</v>
      </c>
      <c r="AU8" s="35"/>
      <c r="AV8" s="35"/>
      <c r="AW8" s="35"/>
      <c r="AX8" s="35"/>
      <c r="AY8" s="35"/>
      <c r="AZ8" s="35"/>
      <c r="BA8" s="35"/>
      <c r="BB8" s="35">
        <f>データ!U6</f>
        <v>36.19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10.59</v>
      </c>
      <c r="Q10" s="35"/>
      <c r="R10" s="35"/>
      <c r="S10" s="35"/>
      <c r="T10" s="35"/>
      <c r="U10" s="35"/>
      <c r="V10" s="35"/>
      <c r="W10" s="35">
        <f>データ!Q6</f>
        <v>100</v>
      </c>
      <c r="X10" s="35"/>
      <c r="Y10" s="35"/>
      <c r="Z10" s="35"/>
      <c r="AA10" s="35"/>
      <c r="AB10" s="35"/>
      <c r="AC10" s="35"/>
      <c r="AD10" s="42">
        <f>データ!R6</f>
        <v>3850</v>
      </c>
      <c r="AE10" s="42"/>
      <c r="AF10" s="42"/>
      <c r="AG10" s="42"/>
      <c r="AH10" s="42"/>
      <c r="AI10" s="42"/>
      <c r="AJ10" s="42"/>
      <c r="AK10" s="2"/>
      <c r="AL10" s="42">
        <f>データ!V6</f>
        <v>1997</v>
      </c>
      <c r="AM10" s="42"/>
      <c r="AN10" s="42"/>
      <c r="AO10" s="42"/>
      <c r="AP10" s="42"/>
      <c r="AQ10" s="42"/>
      <c r="AR10" s="42"/>
      <c r="AS10" s="42"/>
      <c r="AT10" s="35">
        <f>データ!W6</f>
        <v>245.36</v>
      </c>
      <c r="AU10" s="35"/>
      <c r="AV10" s="35"/>
      <c r="AW10" s="35"/>
      <c r="AX10" s="35"/>
      <c r="AY10" s="35"/>
      <c r="AZ10" s="35"/>
      <c r="BA10" s="35"/>
      <c r="BB10" s="35">
        <f>データ!X6</f>
        <v>8.14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【881.57】</v>
      </c>
      <c r="I86" s="12" t="str">
        <f>データ!CA6</f>
        <v>【46.46】</v>
      </c>
      <c r="J86" s="12" t="str">
        <f>データ!CL6</f>
        <v>【339.86】</v>
      </c>
      <c r="K86" s="12" t="str">
        <f>データ!CW6</f>
        <v>【45.78】</v>
      </c>
      <c r="L86" s="12" t="str">
        <f>データ!DH6</f>
        <v>【81.82】</v>
      </c>
      <c r="M86" s="12" t="s">
        <v>45</v>
      </c>
      <c r="N86" s="12" t="s">
        <v>43</v>
      </c>
      <c r="O86" s="12" t="str">
        <f>データ!EO6</f>
        <v>【-】</v>
      </c>
    </row>
  </sheetData>
  <sheetProtection algorithmName="SHA-512" hashValue="IQ5wTi3xH2uOJ4Xko8X8F/xT2xi5wa0svCoJUYA4K7RVurzfrkwMvtfKpu2f1YQowuKBQkOMlSvkdiVtvx//9g==" saltValue="/UJBMaVmjd3y2iRBUsvhO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12289</v>
      </c>
      <c r="D6" s="19">
        <f t="shared" si="3"/>
        <v>47</v>
      </c>
      <c r="E6" s="19">
        <f t="shared" si="3"/>
        <v>18</v>
      </c>
      <c r="F6" s="19">
        <f t="shared" si="3"/>
        <v>1</v>
      </c>
      <c r="G6" s="19">
        <f t="shared" si="3"/>
        <v>0</v>
      </c>
      <c r="H6" s="19" t="str">
        <f t="shared" si="3"/>
        <v>北海道　深川市</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10.59</v>
      </c>
      <c r="Q6" s="20">
        <f t="shared" si="3"/>
        <v>100</v>
      </c>
      <c r="R6" s="20">
        <f t="shared" si="3"/>
        <v>3850</v>
      </c>
      <c r="S6" s="20">
        <f t="shared" si="3"/>
        <v>19161</v>
      </c>
      <c r="T6" s="20">
        <f t="shared" si="3"/>
        <v>529.41999999999996</v>
      </c>
      <c r="U6" s="20">
        <f t="shared" si="3"/>
        <v>36.19</v>
      </c>
      <c r="V6" s="20">
        <f t="shared" si="3"/>
        <v>1997</v>
      </c>
      <c r="W6" s="20">
        <f t="shared" si="3"/>
        <v>245.36</v>
      </c>
      <c r="X6" s="20">
        <f t="shared" si="3"/>
        <v>8.14</v>
      </c>
      <c r="Y6" s="21">
        <f>IF(Y7="",NA(),Y7)</f>
        <v>89.52</v>
      </c>
      <c r="Z6" s="21">
        <f t="shared" ref="Z6:AH6" si="4">IF(Z7="",NA(),Z7)</f>
        <v>90.09</v>
      </c>
      <c r="AA6" s="21">
        <f t="shared" si="4"/>
        <v>89.36</v>
      </c>
      <c r="AB6" s="21">
        <f t="shared" si="4"/>
        <v>89</v>
      </c>
      <c r="AC6" s="21">
        <f t="shared" si="4"/>
        <v>84.08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1">
        <f t="shared" si="7"/>
        <v>237.15</v>
      </c>
      <c r="BK6" s="21">
        <f t="shared" si="7"/>
        <v>855.65</v>
      </c>
      <c r="BL6" s="21">
        <f t="shared" si="7"/>
        <v>862.99</v>
      </c>
      <c r="BM6" s="21">
        <f t="shared" si="7"/>
        <v>782.91</v>
      </c>
      <c r="BN6" s="21">
        <f t="shared" si="7"/>
        <v>783.21</v>
      </c>
      <c r="BO6" s="21">
        <f t="shared" si="7"/>
        <v>902.04</v>
      </c>
      <c r="BP6" s="20" t="str">
        <f>IF(BP7="","",IF(BP7="-","【-】","【"&amp;SUBSTITUTE(TEXT(BP7,"#,##0.00"),"-","△")&amp;"】"))</f>
        <v>【881.57】</v>
      </c>
      <c r="BQ6" s="21">
        <f>IF(BQ7="",NA(),BQ7)</f>
        <v>67.48</v>
      </c>
      <c r="BR6" s="21">
        <f t="shared" ref="BR6:BZ6" si="8">IF(BR7="",NA(),BR7)</f>
        <v>56.06</v>
      </c>
      <c r="BS6" s="21">
        <f t="shared" si="8"/>
        <v>61.4</v>
      </c>
      <c r="BT6" s="21">
        <f t="shared" si="8"/>
        <v>62.83</v>
      </c>
      <c r="BU6" s="21">
        <f t="shared" si="8"/>
        <v>43.28</v>
      </c>
      <c r="BV6" s="21">
        <f t="shared" si="8"/>
        <v>52.23</v>
      </c>
      <c r="BW6" s="21">
        <f t="shared" si="8"/>
        <v>50.06</v>
      </c>
      <c r="BX6" s="21">
        <f t="shared" si="8"/>
        <v>49.38</v>
      </c>
      <c r="BY6" s="21">
        <f t="shared" si="8"/>
        <v>48.53</v>
      </c>
      <c r="BZ6" s="21">
        <f t="shared" si="8"/>
        <v>46.11</v>
      </c>
      <c r="CA6" s="20" t="str">
        <f>IF(CA7="","",IF(CA7="-","【-】","【"&amp;SUBSTITUTE(TEXT(CA7,"#,##0.00"),"-","△")&amp;"】"))</f>
        <v>【46.46】</v>
      </c>
      <c r="CB6" s="21">
        <f>IF(CB7="",NA(),CB7)</f>
        <v>285.02999999999997</v>
      </c>
      <c r="CC6" s="21">
        <f t="shared" ref="CC6:CK6" si="9">IF(CC7="",NA(),CC7)</f>
        <v>342.65</v>
      </c>
      <c r="CD6" s="21">
        <f t="shared" si="9"/>
        <v>317.60000000000002</v>
      </c>
      <c r="CE6" s="21">
        <f t="shared" si="9"/>
        <v>310.57</v>
      </c>
      <c r="CF6" s="21">
        <f t="shared" si="9"/>
        <v>342.79</v>
      </c>
      <c r="CG6" s="21">
        <f t="shared" si="9"/>
        <v>294.05</v>
      </c>
      <c r="CH6" s="21">
        <f t="shared" si="9"/>
        <v>309.22000000000003</v>
      </c>
      <c r="CI6" s="21">
        <f t="shared" si="9"/>
        <v>316.97000000000003</v>
      </c>
      <c r="CJ6" s="21">
        <f t="shared" si="9"/>
        <v>326.17</v>
      </c>
      <c r="CK6" s="21">
        <f t="shared" si="9"/>
        <v>336.93</v>
      </c>
      <c r="CL6" s="20" t="str">
        <f>IF(CL7="","",IF(CL7="-","【-】","【"&amp;SUBSTITUTE(TEXT(CL7,"#,##0.00"),"-","△")&amp;"】"))</f>
        <v>【339.86】</v>
      </c>
      <c r="CM6" s="21">
        <f>IF(CM7="",NA(),CM7)</f>
        <v>35.130000000000003</v>
      </c>
      <c r="CN6" s="21">
        <f t="shared" ref="CN6:CV6" si="10">IF(CN7="",NA(),CN7)</f>
        <v>34.6</v>
      </c>
      <c r="CO6" s="21">
        <f t="shared" si="10"/>
        <v>35.090000000000003</v>
      </c>
      <c r="CP6" s="21">
        <f t="shared" si="10"/>
        <v>34.29</v>
      </c>
      <c r="CQ6" s="21">
        <f t="shared" si="10"/>
        <v>33.4</v>
      </c>
      <c r="CR6" s="21">
        <f t="shared" si="10"/>
        <v>50.56</v>
      </c>
      <c r="CS6" s="21">
        <f t="shared" si="10"/>
        <v>47.35</v>
      </c>
      <c r="CT6" s="21">
        <f t="shared" si="10"/>
        <v>46.36</v>
      </c>
      <c r="CU6" s="21">
        <f t="shared" si="10"/>
        <v>46.45</v>
      </c>
      <c r="CV6" s="21">
        <f t="shared" si="10"/>
        <v>45.36</v>
      </c>
      <c r="CW6" s="20" t="str">
        <f>IF(CW7="","",IF(CW7="-","【-】","【"&amp;SUBSTITUTE(TEXT(CW7,"#,##0.00"),"-","△")&amp;"】"))</f>
        <v>【45.78】</v>
      </c>
      <c r="CX6" s="21">
        <f>IF(CX7="",NA(),CX7)</f>
        <v>100</v>
      </c>
      <c r="CY6" s="21">
        <f t="shared" ref="CY6:DG6" si="11">IF(CY7="",NA(),CY7)</f>
        <v>100</v>
      </c>
      <c r="CZ6" s="21">
        <f t="shared" si="11"/>
        <v>100</v>
      </c>
      <c r="DA6" s="21">
        <f t="shared" si="11"/>
        <v>100</v>
      </c>
      <c r="DB6" s="21">
        <f t="shared" si="11"/>
        <v>100</v>
      </c>
      <c r="DC6" s="21">
        <f t="shared" si="11"/>
        <v>83.85</v>
      </c>
      <c r="DD6" s="21">
        <f t="shared" si="11"/>
        <v>81.209999999999994</v>
      </c>
      <c r="DE6" s="21">
        <f t="shared" si="11"/>
        <v>83.08</v>
      </c>
      <c r="DF6" s="21">
        <f t="shared" si="11"/>
        <v>82.61</v>
      </c>
      <c r="DG6" s="21">
        <f t="shared" si="11"/>
        <v>82.21</v>
      </c>
      <c r="DH6" s="20" t="str">
        <f>IF(DH7="","",IF(DH7="-","【-】","【"&amp;SUBSTITUTE(TEXT(DH7,"#,##0.00"),"-","△")&amp;"】"))</f>
        <v>【81.82】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12289</v>
      </c>
      <c r="D7" s="23">
        <v>47</v>
      </c>
      <c r="E7" s="23">
        <v>18</v>
      </c>
      <c r="F7" s="23">
        <v>1</v>
      </c>
      <c r="G7" s="23">
        <v>0</v>
      </c>
      <c r="H7" s="23" t="s">
        <v>99</v>
      </c>
      <c r="I7" s="23" t="s">
        <v>100</v>
      </c>
      <c r="J7" s="23" t="s">
        <v>101</v>
      </c>
      <c r="K7" s="23" t="s">
        <v>102</v>
      </c>
      <c r="L7" s="23" t="s">
        <v>103</v>
      </c>
      <c r="M7" s="23" t="s">
        <v>104</v>
      </c>
      <c r="N7" s="24" t="s">
        <v>105</v>
      </c>
      <c r="O7" s="24" t="s">
        <v>106</v>
      </c>
      <c r="P7" s="24">
        <v>10.59</v>
      </c>
      <c r="Q7" s="24">
        <v>100</v>
      </c>
      <c r="R7" s="24">
        <v>3850</v>
      </c>
      <c r="S7" s="24">
        <v>19161</v>
      </c>
      <c r="T7" s="24">
        <v>529.41999999999996</v>
      </c>
      <c r="U7" s="24">
        <v>36.19</v>
      </c>
      <c r="V7" s="24">
        <v>1997</v>
      </c>
      <c r="W7" s="24">
        <v>245.36</v>
      </c>
      <c r="X7" s="24">
        <v>8.14</v>
      </c>
      <c r="Y7" s="24">
        <v>89.52</v>
      </c>
      <c r="Z7" s="24">
        <v>90.09</v>
      </c>
      <c r="AA7" s="24">
        <v>89.36</v>
      </c>
      <c r="AB7" s="24">
        <v>89</v>
      </c>
      <c r="AC7" s="24">
        <v>84.08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237.15</v>
      </c>
      <c r="BK7" s="24">
        <v>855.65</v>
      </c>
      <c r="BL7" s="24">
        <v>862.99</v>
      </c>
      <c r="BM7" s="24">
        <v>782.91</v>
      </c>
      <c r="BN7" s="24">
        <v>783.21</v>
      </c>
      <c r="BO7" s="24">
        <v>902.04</v>
      </c>
      <c r="BP7" s="24">
        <v>881.57</v>
      </c>
      <c r="BQ7" s="24">
        <v>67.48</v>
      </c>
      <c r="BR7" s="24">
        <v>56.06</v>
      </c>
      <c r="BS7" s="24">
        <v>61.4</v>
      </c>
      <c r="BT7" s="24">
        <v>62.83</v>
      </c>
      <c r="BU7" s="24">
        <v>43.28</v>
      </c>
      <c r="BV7" s="24">
        <v>52.23</v>
      </c>
      <c r="BW7" s="24">
        <v>50.06</v>
      </c>
      <c r="BX7" s="24">
        <v>49.38</v>
      </c>
      <c r="BY7" s="24">
        <v>48.53</v>
      </c>
      <c r="BZ7" s="24">
        <v>46.11</v>
      </c>
      <c r="CA7" s="24">
        <v>46.46</v>
      </c>
      <c r="CB7" s="24">
        <v>285.02999999999997</v>
      </c>
      <c r="CC7" s="24">
        <v>342.65</v>
      </c>
      <c r="CD7" s="24">
        <v>317.60000000000002</v>
      </c>
      <c r="CE7" s="24">
        <v>310.57</v>
      </c>
      <c r="CF7" s="24">
        <v>342.79</v>
      </c>
      <c r="CG7" s="24">
        <v>294.05</v>
      </c>
      <c r="CH7" s="24">
        <v>309.22000000000003</v>
      </c>
      <c r="CI7" s="24">
        <v>316.97000000000003</v>
      </c>
      <c r="CJ7" s="24">
        <v>326.17</v>
      </c>
      <c r="CK7" s="24">
        <v>336.93</v>
      </c>
      <c r="CL7" s="24">
        <v>339.86</v>
      </c>
      <c r="CM7" s="24">
        <v>35.130000000000003</v>
      </c>
      <c r="CN7" s="24">
        <v>34.6</v>
      </c>
      <c r="CO7" s="24">
        <v>35.090000000000003</v>
      </c>
      <c r="CP7" s="24">
        <v>34.29</v>
      </c>
      <c r="CQ7" s="24">
        <v>33.4</v>
      </c>
      <c r="CR7" s="24">
        <v>50.56</v>
      </c>
      <c r="CS7" s="24">
        <v>47.35</v>
      </c>
      <c r="CT7" s="24">
        <v>46.36</v>
      </c>
      <c r="CU7" s="24">
        <v>46.45</v>
      </c>
      <c r="CV7" s="24">
        <v>45.36</v>
      </c>
      <c r="CW7" s="24">
        <v>45.78</v>
      </c>
      <c r="CX7" s="24">
        <v>100</v>
      </c>
      <c r="CY7" s="24">
        <v>100</v>
      </c>
      <c r="CZ7" s="24">
        <v>100</v>
      </c>
      <c r="DA7" s="24">
        <v>100</v>
      </c>
      <c r="DB7" s="24">
        <v>100</v>
      </c>
      <c r="DC7" s="24">
        <v>83.85</v>
      </c>
      <c r="DD7" s="24">
        <v>81.209999999999994</v>
      </c>
      <c r="DE7" s="24">
        <v>83.08</v>
      </c>
      <c r="DF7" s="24">
        <v>82.61</v>
      </c>
      <c r="DG7" s="24">
        <v>82.21</v>
      </c>
      <c r="DH7" s="24">
        <v>81.819999999999993</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大野　竜次</cp:lastModifiedBy>
  <cp:lastPrinted>2024-01-23T05:11:28Z</cp:lastPrinted>
  <dcterms:created xsi:type="dcterms:W3CDTF">2023-12-12T03:01:22Z</dcterms:created>
  <dcterms:modified xsi:type="dcterms:W3CDTF">2024-01-23T05:26:27Z</dcterms:modified>
  <cp:category/>
</cp:coreProperties>
</file>