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fuknas.public.city.fukagawa.hokkaido.jp\上下水道課\★庶務係\調査・照会・通知\02_調査回答_空知総合振興局（経営戦略・経営分析）\01_経営分析\20240119【0126〆】公営企業に係る経営比較分析表（令和４年度）\提出\"/>
    </mc:Choice>
  </mc:AlternateContent>
  <xr:revisionPtr revIDLastSave="0" documentId="13_ncr:1_{6FC360C8-D1B7-4E04-85DF-A049E029BB90}" xr6:coauthVersionLast="47" xr6:coauthVersionMax="47" xr10:uidLastSave="{00000000-0000-0000-0000-000000000000}"/>
  <workbookProtection workbookAlgorithmName="SHA-512" workbookHashValue="Am0g9QFxmKKMy1AZ5cScBCVlky2Kq7u2zLxNjFTfdDjo+q/DmkhftyDp1RDJdbJZLt9fYdUUYccJXqE9yAOYMw==" workbookSaltValue="QDdCyE/nJrEuDqQ4YAcFiw=="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J85" i="4"/>
  <c r="I85" i="4"/>
  <c r="F85" i="4"/>
  <c r="BB10" i="4"/>
  <c r="AL10" i="4"/>
  <c r="W10" i="4"/>
  <c r="I10" i="4"/>
  <c r="BB8" i="4"/>
  <c r="AT8" i="4"/>
  <c r="AL8" i="4"/>
  <c r="AD8" i="4"/>
  <c r="W8" i="4"/>
  <c r="P8" i="4"/>
  <c r="I8" i="4"/>
  <c r="B8" i="4"/>
  <c r="B6" i="4"/>
</calcChain>
</file>

<file path=xl/sharedStrings.xml><?xml version="1.0" encoding="utf-8"?>
<sst xmlns="http://schemas.openxmlformats.org/spreadsheetml/2006/main" count="228" uniqueCount="115">
  <si>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</si>
  <si>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</si>
  <si>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</si>
  <si>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</si>
  <si>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</si>
  <si>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</si>
  <si>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</si>
  <si>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</si>
  <si>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</si>
  <si>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</si>
  <si>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</si>
  <si>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</si>
  <si>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</si>
  <si>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</si>
  <si>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</si>
  <si>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</si>
  <si>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</si>
  <si>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</si>
  <si>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</si>
  <si>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</si>
  <si>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</si>
  <si>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</si>
  <si>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</si>
  <si>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</si>
  <si>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</si>
  <si>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</si>
  <si>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</si>
  <si>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</si>
  <si>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</si>
  <si>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</si>
  <si>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</si>
  <si>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</si>
  <si>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</si>
  <si>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</si>
  <si>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</si>
  <si>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</si>
  <si>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</si>
  <si>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</si>
  <si>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</si>
  <si>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</si>
  <si>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</si>
  <si>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</si>
  <si>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</si>
  <si>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</si>
  <si>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</si>
  <si>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</si>
  <si>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</si>
  <si>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</si>
  <si>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</si>
  <si>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</si>
  <si>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</si>
  <si>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</si>
  <si>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</si>
  <si>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</si>
  <si>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</si>
  <si>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</si>
  <si>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</si>
  <si>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</si>
  <si>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</si>
  <si>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</si>
  <si>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</si>
  <si>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</si>
  <si>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</si>
  <si>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</si>
  <si>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</si>
  <si>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</si>
  <si>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</si>
  <si>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</si>
  <si>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</si>
  <si>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</si>
  <si>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</si>
  <si>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</si>
  <si>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</si>
  <si>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</si>
  <si>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</si>
  <si>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</si>
  <si>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</si>
  <si>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</si>
  <si>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</si>
  <si>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</si>
  <si>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</si>
  <si>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</si>
  <si>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</si>
  <si>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</si>
  <si>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</si>
  <si>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</si>
  <si>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</si>
  <si>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</si>
  <si>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</si>
  <si>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</si>
  <si>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</si>
  <si>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</si>
  <si>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</si>
  <si>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深川市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</si>
  <si>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</si>
  <si>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</si>
  <si>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</si>
  <si>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</si>
  <si>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</si>
  <si>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</si>
  <si>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</si>
  <si>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</si>
  <si>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</si>
  <si>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</si>
  <si>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</si>
  <si>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</si>
  <si>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</si>
  <si>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</si>
  <si>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</si>
  <si>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</si>
  <si>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</si>
  <si>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</si>
  <si>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維持管理費や支払利息等の費用を、給水収益や一般会計からの繰入金等で賄えていないため、単年度収支の赤字が続いており、累積欠損金が増加しています。
　給水に係る費用が大きいため給水原価が高く、供給単価を上回っており、料金回収率が低い状態が続いています。また、当市の給水に係る費用の約４割を受水費が占めており、受水費の増により、給水原価が大きく増加しており、適切な料金収入の確保が必要となっています。</t>
    <phoneticPr fontId="4"/>
  </si>
  <si>
    <t>　管路延長の更新割合が低く、法定耐用年数を超えた管路延長の割合が大きいため、管路の老朽化が進んでいる状況です。今後も法定耐用年数を超える管路が増える傾向にありますが、その重要度と費用のバランスを検討しつつ順次更新をおこなう予定です。
　有形固定資産の減価償却が進み、法定耐用年数に近づく資産が増えていきますが、管路更新も含め、施設等の更新等の必要性を判断します。</t>
    <phoneticPr fontId="4"/>
  </si>
  <si>
    <t>　給水人口の減少に伴い給水収益が減収しているなか、給水に係る費用が増加している状況であり、経営に大きく影響しています。従前から５年毎に料金の見直しを行っておりますが、次の見直しにより、料金改定について検討する必要があります。
　今後も北空知広域水道企業団の構成町とも連携を図り、安全で安心な水を供給するため、人口減少及び施設の老朽化や耐震化への対応について検討していきます。
　経営戦略により、他会計との経費負担の在り方や業務の効率化・経費の縮減に向けた見直しするとともに、さらなる有収率の向上と収益の増加に努めます。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</si>
</sst>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0.11</c:v>
                </c:pt>
                <c:pt idx="1">
                  <c:v>0.37</c:v>
                </c:pt>
                <c:pt idx="2">
                  <c:v>0.32</c:v>
                </c:pt>
                <c:pt idx="3">
                  <c:v>0.25</c:v>
                </c:pt>
                <c:pt idx="4">
                  <c:v>0.3</c:v>
                </c:pt>
              </c:numCache>
            </c:numRef>
          </c:val>
          <c:extLst>
            <c:ext xmlns:c16="http://schemas.microsoft.com/office/drawing/2014/chart" uri="{C3380CC4-5D6E-409C-BE32-E72D297353CC}">
              <c16:uniqueId val="{00000000-542D-4186-B8F4-510798A22C3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542D-4186-B8F4-510798A22C3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42</c:v>
                </c:pt>
                <c:pt idx="1">
                  <c:v>42.24</c:v>
                </c:pt>
                <c:pt idx="2">
                  <c:v>41.12</c:v>
                </c:pt>
                <c:pt idx="3">
                  <c:v>41.14</c:v>
                </c:pt>
                <c:pt idx="4">
                  <c:v>41.55</c:v>
                </c:pt>
              </c:numCache>
            </c:numRef>
          </c:val>
          <c:extLst>
            <c:ext xmlns:c16="http://schemas.microsoft.com/office/drawing/2014/chart" uri="{C3380CC4-5D6E-409C-BE32-E72D297353CC}">
              <c16:uniqueId val="{00000000-E447-4257-A7FE-CD2FF431B95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E447-4257-A7FE-CD2FF431B95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81.430000000000007</c:v>
                </c:pt>
                <c:pt idx="1">
                  <c:v>79.63</c:v>
                </c:pt>
                <c:pt idx="2">
                  <c:v>81.28</c:v>
                </c:pt>
                <c:pt idx="3">
                  <c:v>79.569999999999993</c:v>
                </c:pt>
                <c:pt idx="4">
                  <c:v>75.83</c:v>
                </c:pt>
              </c:numCache>
            </c:numRef>
          </c:val>
          <c:extLst>
            <c:ext xmlns:c16="http://schemas.microsoft.com/office/drawing/2014/chart" uri="{C3380CC4-5D6E-409C-BE32-E72D297353CC}">
              <c16:uniqueId val="{00000000-7A52-48A0-A586-91F3521273B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7A52-48A0-A586-91F3521273B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98.08</c:v>
                </c:pt>
                <c:pt idx="1">
                  <c:v>97.42</c:v>
                </c:pt>
                <c:pt idx="2">
                  <c:v>95.26</c:v>
                </c:pt>
                <c:pt idx="3">
                  <c:v>90.9</c:v>
                </c:pt>
                <c:pt idx="4">
                  <c:v>90.95</c:v>
                </c:pt>
              </c:numCache>
            </c:numRef>
          </c:val>
          <c:extLst>
            <c:ext xmlns:c16="http://schemas.microsoft.com/office/drawing/2014/chart" uri="{C3380CC4-5D6E-409C-BE32-E72D297353CC}">
              <c16:uniqueId val="{00000000-8C22-4F31-BAB7-0E28022AC97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8C22-4F31-BAB7-0E28022AC97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63.76</c:v>
                </c:pt>
                <c:pt idx="1">
                  <c:v>65.25</c:v>
                </c:pt>
                <c:pt idx="2">
                  <c:v>66.75</c:v>
                </c:pt>
                <c:pt idx="3">
                  <c:v>68.31</c:v>
                </c:pt>
                <c:pt idx="4">
                  <c:v>69.75</c:v>
                </c:pt>
              </c:numCache>
            </c:numRef>
          </c:val>
          <c:extLst>
            <c:ext xmlns:c16="http://schemas.microsoft.com/office/drawing/2014/chart" uri="{C3380CC4-5D6E-409C-BE32-E72D297353CC}">
              <c16:uniqueId val="{00000000-86AF-4F92-80C5-31078D4BC94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86AF-4F92-80C5-31078D4BC94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20.96</c:v>
                </c:pt>
                <c:pt idx="1">
                  <c:v>23.19</c:v>
                </c:pt>
                <c:pt idx="2">
                  <c:v>25.09</c:v>
                </c:pt>
                <c:pt idx="3">
                  <c:v>26.55</c:v>
                </c:pt>
                <c:pt idx="4">
                  <c:v>27.95</c:v>
                </c:pt>
              </c:numCache>
            </c:numRef>
          </c:val>
          <c:extLst>
            <c:ext xmlns:c16="http://schemas.microsoft.com/office/drawing/2014/chart" uri="{C3380CC4-5D6E-409C-BE32-E72D297353CC}">
              <c16:uniqueId val="{00000000-7C64-4E70-8533-239750DC043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7C64-4E70-8533-239750DC043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91.58</c:v>
                </c:pt>
                <c:pt idx="1">
                  <c:v>96.34</c:v>
                </c:pt>
                <c:pt idx="2">
                  <c:v>103.74</c:v>
                </c:pt>
                <c:pt idx="3">
                  <c:v>117.16</c:v>
                </c:pt>
                <c:pt idx="4">
                  <c:v>136.15</c:v>
                </c:pt>
              </c:numCache>
            </c:numRef>
          </c:val>
          <c:extLst>
            <c:ext xmlns:c16="http://schemas.microsoft.com/office/drawing/2014/chart" uri="{C3380CC4-5D6E-409C-BE32-E72D297353CC}">
              <c16:uniqueId val="{00000000-2022-4F85-90A0-6A475D1EF85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2022-4F85-90A0-6A475D1EF85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330.26</c:v>
                </c:pt>
                <c:pt idx="1">
                  <c:v>343.14</c:v>
                </c:pt>
                <c:pt idx="2">
                  <c:v>358.37</c:v>
                </c:pt>
                <c:pt idx="3">
                  <c:v>335</c:v>
                </c:pt>
                <c:pt idx="4">
                  <c:v>350.54</c:v>
                </c:pt>
              </c:numCache>
            </c:numRef>
          </c:val>
          <c:extLst>
            <c:ext xmlns:c16="http://schemas.microsoft.com/office/drawing/2014/chart" uri="{C3380CC4-5D6E-409C-BE32-E72D297353CC}">
              <c16:uniqueId val="{00000000-657B-40AF-B2C1-615BF8E0150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657B-40AF-B2C1-615BF8E0150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118.49</c:v>
                </c:pt>
                <c:pt idx="1">
                  <c:v>119.28</c:v>
                </c:pt>
                <c:pt idx="2">
                  <c:v>118.96</c:v>
                </c:pt>
                <c:pt idx="3">
                  <c:v>115.88</c:v>
                </c:pt>
                <c:pt idx="4">
                  <c:v>115.3</c:v>
                </c:pt>
              </c:numCache>
            </c:numRef>
          </c:val>
          <c:extLst>
            <c:ext xmlns:c16="http://schemas.microsoft.com/office/drawing/2014/chart" uri="{C3380CC4-5D6E-409C-BE32-E72D297353CC}">
              <c16:uniqueId val="{00000000-3E19-497C-8B52-2E4D874FD7B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3E19-497C-8B52-2E4D874FD7B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91.41</c:v>
                </c:pt>
                <c:pt idx="1">
                  <c:v>89.89</c:v>
                </c:pt>
                <c:pt idx="2">
                  <c:v>86.92</c:v>
                </c:pt>
                <c:pt idx="3">
                  <c:v>81.150000000000006</c:v>
                </c:pt>
                <c:pt idx="4">
                  <c:v>82.67</c:v>
                </c:pt>
              </c:numCache>
            </c:numRef>
          </c:val>
          <c:extLst>
            <c:ext xmlns:c16="http://schemas.microsoft.com/office/drawing/2014/chart" uri="{C3380CC4-5D6E-409C-BE32-E72D297353CC}">
              <c16:uniqueId val="{00000000-B3CC-4E8D-A6C1-831B723248F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B3CC-4E8D-A6C1-831B723248F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311.95</c:v>
                </c:pt>
                <c:pt idx="1">
                  <c:v>316.95999999999998</c:v>
                </c:pt>
                <c:pt idx="2">
                  <c:v>326.38</c:v>
                </c:pt>
                <c:pt idx="3">
                  <c:v>353.71</c:v>
                </c:pt>
                <c:pt idx="4">
                  <c:v>341.89</c:v>
                </c:pt>
              </c:numCache>
            </c:numRef>
          </c:val>
          <c:extLst>
            <c:ext xmlns:c16="http://schemas.microsoft.com/office/drawing/2014/chart" uri="{C3380CC4-5D6E-409C-BE32-E72D297353CC}">
              <c16:uniqueId val="{00000000-6270-48CE-AF0C-841CD259FB9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6270-48CE-AF0C-841CD259FB9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M1"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北海道　深川市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A6</v>
      </c>
      <c r="X8" s="76"/>
      <c r="Y8" s="76"/>
      <c r="Z8" s="76"/>
      <c r="AA8" s="76"/>
      <c r="AB8" s="76"/>
      <c r="AC8" s="76"/>
      <c r="AD8" s="76" t="str">
        <f>データ!$M$6</f>
        <v>非設置</v>
      </c>
      <c r="AE8" s="76"/>
      <c r="AF8" s="76"/>
      <c r="AG8" s="76"/>
      <c r="AH8" s="76"/>
      <c r="AI8" s="76"/>
      <c r="AJ8" s="76"/>
      <c r="AK8" s="2"/>
      <c r="AL8" s="59">
        <f>データ!$R$6</f>
        <v>19161</v>
      </c>
      <c r="AM8" s="59"/>
      <c r="AN8" s="59"/>
      <c r="AO8" s="59"/>
      <c r="AP8" s="59"/>
      <c r="AQ8" s="59"/>
      <c r="AR8" s="59"/>
      <c r="AS8" s="59"/>
      <c r="AT8" s="56">
        <f>データ!$S$6</f>
        <v>529.41999999999996</v>
      </c>
      <c r="AU8" s="57"/>
      <c r="AV8" s="57"/>
      <c r="AW8" s="57"/>
      <c r="AX8" s="57"/>
      <c r="AY8" s="57"/>
      <c r="AZ8" s="57"/>
      <c r="BA8" s="57"/>
      <c r="BB8" s="46">
        <f>データ!$T$6</f>
        <v>36.19</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15">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15">
      <c r="A10" s="2"/>
      <c r="B10" s="56" t="str">
        <f>データ!$N$6</f>
        <v>-</v>
      </c>
      <c r="C10" s="57"/>
      <c r="D10" s="57"/>
      <c r="E10" s="57"/>
      <c r="F10" s="57"/>
      <c r="G10" s="57"/>
      <c r="H10" s="57"/>
      <c r="I10" s="56">
        <f>データ!$O$6</f>
        <v>78.290000000000006</v>
      </c>
      <c r="J10" s="57"/>
      <c r="K10" s="57"/>
      <c r="L10" s="57"/>
      <c r="M10" s="57"/>
      <c r="N10" s="57"/>
      <c r="O10" s="58"/>
      <c r="P10" s="46">
        <f>データ!$P$6</f>
        <v>97.32</v>
      </c>
      <c r="Q10" s="46"/>
      <c r="R10" s="46"/>
      <c r="S10" s="46"/>
      <c r="T10" s="46"/>
      <c r="U10" s="46"/>
      <c r="V10" s="46"/>
      <c r="W10" s="59">
        <f>データ!$Q$6</f>
        <v>5346</v>
      </c>
      <c r="X10" s="59"/>
      <c r="Y10" s="59"/>
      <c r="Z10" s="59"/>
      <c r="AA10" s="59"/>
      <c r="AB10" s="59"/>
      <c r="AC10" s="59"/>
      <c r="AD10" s="2"/>
      <c r="AE10" s="2"/>
      <c r="AF10" s="2"/>
      <c r="AG10" s="2"/>
      <c r="AH10" s="2"/>
      <c r="AI10" s="2"/>
      <c r="AJ10" s="2"/>
      <c r="AK10" s="2"/>
      <c r="AL10" s="59">
        <f>データ!$U$6</f>
        <v>18354</v>
      </c>
      <c r="AM10" s="59"/>
      <c r="AN10" s="59"/>
      <c r="AO10" s="59"/>
      <c r="AP10" s="59"/>
      <c r="AQ10" s="59"/>
      <c r="AR10" s="59"/>
      <c r="AS10" s="59"/>
      <c r="AT10" s="56">
        <f>データ!$V$6</f>
        <v>75.36</v>
      </c>
      <c r="AU10" s="57"/>
      <c r="AV10" s="57"/>
      <c r="AW10" s="57"/>
      <c r="AX10" s="57"/>
      <c r="AY10" s="57"/>
      <c r="AZ10" s="57"/>
      <c r="BA10" s="57"/>
      <c r="BB10" s="46">
        <f>データ!$W$6</f>
        <v>243.55</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112</v>
      </c>
      <c r="BM16" s="32"/>
      <c r="BN16" s="32"/>
      <c r="BO16" s="32"/>
      <c r="BP16" s="32"/>
      <c r="BQ16" s="32"/>
      <c r="BR16" s="32"/>
      <c r="BS16" s="32"/>
      <c r="BT16" s="32"/>
      <c r="BU16" s="32"/>
      <c r="BV16" s="32"/>
      <c r="BW16" s="32"/>
      <c r="BX16" s="32"/>
      <c r="BY16" s="32"/>
      <c r="BZ16" s="3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113</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114</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ekewSN2ILBRkHUjPIlH0PrPt172OjV0XcUwZ1zOKCqN996FsT+bb+aukNZ5OJ6lBmBiAAuo9I/crBnvLxRDwBg==" saltValue="6HCJDDpmQ1b9i46yvEl2w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12289</v>
      </c>
      <c r="D6" s="20">
        <f t="shared" si="3"/>
        <v>46</v>
      </c>
      <c r="E6" s="20">
        <f t="shared" si="3"/>
        <v>1</v>
      </c>
      <c r="F6" s="20">
        <f t="shared" si="3"/>
        <v>0</v>
      </c>
      <c r="G6" s="20">
        <f t="shared" si="3"/>
        <v>1</v>
      </c>
      <c r="H6" s="20" t="str">
        <f t="shared" si="3"/>
        <v>北海道　深川市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78.290000000000006</v>
      </c>
      <c r="P6" s="21">
        <f t="shared" si="3"/>
        <v>97.32</v>
      </c>
      <c r="Q6" s="21">
        <f t="shared" si="3"/>
        <v>5346</v>
      </c>
      <c r="R6" s="21">
        <f t="shared" si="3"/>
        <v>19161</v>
      </c>
      <c r="S6" s="21">
        <f t="shared" si="3"/>
        <v>529.41999999999996</v>
      </c>
      <c r="T6" s="21">
        <f t="shared" si="3"/>
        <v>36.19</v>
      </c>
      <c r="U6" s="21">
        <f t="shared" si="3"/>
        <v>18354</v>
      </c>
      <c r="V6" s="21">
        <f t="shared" si="3"/>
        <v>75.36</v>
      </c>
      <c r="W6" s="21">
        <f t="shared" si="3"/>
        <v>243.55</v>
      </c>
      <c r="X6" s="22">
        <f>IF(X7="",NA(),X7)</f>
        <v>98.08</v>
      </c>
      <c r="Y6" s="22">
        <f t="shared" ref="Y6:AG6" si="4">IF(Y7="",NA(),Y7)</f>
        <v>97.42</v>
      </c>
      <c r="Z6" s="22">
        <f t="shared" si="4"/>
        <v>95.26</v>
      </c>
      <c r="AA6" s="22">
        <f t="shared" si="4"/>
        <v>90.9</v>
      </c>
      <c r="AB6" s="22">
        <f t="shared" si="4"/>
        <v>90.95</v>
      </c>
      <c r="AC6" s="22">
        <f t="shared" si="4"/>
        <v>108.87</v>
      </c>
      <c r="AD6" s="22">
        <f t="shared" si="4"/>
        <v>108.61</v>
      </c>
      <c r="AE6" s="22">
        <f t="shared" si="4"/>
        <v>108.35</v>
      </c>
      <c r="AF6" s="22">
        <f t="shared" si="4"/>
        <v>108.84</v>
      </c>
      <c r="AG6" s="22">
        <f t="shared" si="4"/>
        <v>105.92</v>
      </c>
      <c r="AH6" s="21" t="str">
        <f>IF(AH7="","",IF(AH7="-","【-】","【"&amp;SUBSTITUTE(TEXT(AH7,"#,##0.00"),"-","△")&amp;"】"))</f>
        <v>【108.70】</v>
      </c>
      <c r="AI6" s="22">
        <f>IF(AI7="",NA(),AI7)</f>
        <v>91.58</v>
      </c>
      <c r="AJ6" s="22">
        <f t="shared" ref="AJ6:AR6" si="5">IF(AJ7="",NA(),AJ7)</f>
        <v>96.34</v>
      </c>
      <c r="AK6" s="22">
        <f t="shared" si="5"/>
        <v>103.74</v>
      </c>
      <c r="AL6" s="22">
        <f t="shared" si="5"/>
        <v>117.16</v>
      </c>
      <c r="AM6" s="22">
        <f t="shared" si="5"/>
        <v>136.15</v>
      </c>
      <c r="AN6" s="22">
        <f t="shared" si="5"/>
        <v>3.16</v>
      </c>
      <c r="AO6" s="22">
        <f t="shared" si="5"/>
        <v>3.59</v>
      </c>
      <c r="AP6" s="22">
        <f t="shared" si="5"/>
        <v>3.98</v>
      </c>
      <c r="AQ6" s="22">
        <f t="shared" si="5"/>
        <v>6.02</v>
      </c>
      <c r="AR6" s="22">
        <f t="shared" si="5"/>
        <v>7.78</v>
      </c>
      <c r="AS6" s="21" t="str">
        <f>IF(AS7="","",IF(AS7="-","【-】","【"&amp;SUBSTITUTE(TEXT(AS7,"#,##0.00"),"-","△")&amp;"】"))</f>
        <v>【1.34】</v>
      </c>
      <c r="AT6" s="22">
        <f>IF(AT7="",NA(),AT7)</f>
        <v>330.26</v>
      </c>
      <c r="AU6" s="22">
        <f t="shared" ref="AU6:BC6" si="6">IF(AU7="",NA(),AU7)</f>
        <v>343.14</v>
      </c>
      <c r="AV6" s="22">
        <f t="shared" si="6"/>
        <v>358.37</v>
      </c>
      <c r="AW6" s="22">
        <f t="shared" si="6"/>
        <v>335</v>
      </c>
      <c r="AX6" s="22">
        <f t="shared" si="6"/>
        <v>350.54</v>
      </c>
      <c r="AY6" s="22">
        <f t="shared" si="6"/>
        <v>369.69</v>
      </c>
      <c r="AZ6" s="22">
        <f t="shared" si="6"/>
        <v>379.08</v>
      </c>
      <c r="BA6" s="22">
        <f t="shared" si="6"/>
        <v>367.55</v>
      </c>
      <c r="BB6" s="22">
        <f t="shared" si="6"/>
        <v>378.56</v>
      </c>
      <c r="BC6" s="22">
        <f t="shared" si="6"/>
        <v>364.46</v>
      </c>
      <c r="BD6" s="21" t="str">
        <f>IF(BD7="","",IF(BD7="-","【-】","【"&amp;SUBSTITUTE(TEXT(BD7,"#,##0.00"),"-","△")&amp;"】"))</f>
        <v>【252.29】</v>
      </c>
      <c r="BE6" s="22">
        <f>IF(BE7="",NA(),BE7)</f>
        <v>118.49</v>
      </c>
      <c r="BF6" s="22">
        <f t="shared" ref="BF6:BN6" si="7">IF(BF7="",NA(),BF7)</f>
        <v>119.28</v>
      </c>
      <c r="BG6" s="22">
        <f t="shared" si="7"/>
        <v>118.96</v>
      </c>
      <c r="BH6" s="22">
        <f t="shared" si="7"/>
        <v>115.88</v>
      </c>
      <c r="BI6" s="22">
        <f t="shared" si="7"/>
        <v>115.3</v>
      </c>
      <c r="BJ6" s="22">
        <f t="shared" si="7"/>
        <v>402.99</v>
      </c>
      <c r="BK6" s="22">
        <f t="shared" si="7"/>
        <v>398.98</v>
      </c>
      <c r="BL6" s="22">
        <f t="shared" si="7"/>
        <v>418.68</v>
      </c>
      <c r="BM6" s="22">
        <f t="shared" si="7"/>
        <v>395.68</v>
      </c>
      <c r="BN6" s="22">
        <f t="shared" si="7"/>
        <v>403.72</v>
      </c>
      <c r="BO6" s="21" t="str">
        <f>IF(BO7="","",IF(BO7="-","【-】","【"&amp;SUBSTITUTE(TEXT(BO7,"#,##0.00"),"-","△")&amp;"】"))</f>
        <v>【268.07】</v>
      </c>
      <c r="BP6" s="22">
        <f>IF(BP7="",NA(),BP7)</f>
        <v>91.41</v>
      </c>
      <c r="BQ6" s="22">
        <f t="shared" ref="BQ6:BY6" si="8">IF(BQ7="",NA(),BQ7)</f>
        <v>89.89</v>
      </c>
      <c r="BR6" s="22">
        <f t="shared" si="8"/>
        <v>86.92</v>
      </c>
      <c r="BS6" s="22">
        <f t="shared" si="8"/>
        <v>81.150000000000006</v>
      </c>
      <c r="BT6" s="22">
        <f t="shared" si="8"/>
        <v>82.67</v>
      </c>
      <c r="BU6" s="22">
        <f t="shared" si="8"/>
        <v>98.66</v>
      </c>
      <c r="BV6" s="22">
        <f t="shared" si="8"/>
        <v>98.64</v>
      </c>
      <c r="BW6" s="22">
        <f t="shared" si="8"/>
        <v>94.78</v>
      </c>
      <c r="BX6" s="22">
        <f t="shared" si="8"/>
        <v>97.59</v>
      </c>
      <c r="BY6" s="22">
        <f t="shared" si="8"/>
        <v>92.17</v>
      </c>
      <c r="BZ6" s="21" t="str">
        <f>IF(BZ7="","",IF(BZ7="-","【-】","【"&amp;SUBSTITUTE(TEXT(BZ7,"#,##0.00"),"-","△")&amp;"】"))</f>
        <v>【97.47】</v>
      </c>
      <c r="CA6" s="22">
        <f>IF(CA7="",NA(),CA7)</f>
        <v>311.95</v>
      </c>
      <c r="CB6" s="22">
        <f t="shared" ref="CB6:CJ6" si="9">IF(CB7="",NA(),CB7)</f>
        <v>316.95999999999998</v>
      </c>
      <c r="CC6" s="22">
        <f t="shared" si="9"/>
        <v>326.38</v>
      </c>
      <c r="CD6" s="22">
        <f t="shared" si="9"/>
        <v>353.71</v>
      </c>
      <c r="CE6" s="22">
        <f t="shared" si="9"/>
        <v>341.89</v>
      </c>
      <c r="CF6" s="22">
        <f t="shared" si="9"/>
        <v>178.59</v>
      </c>
      <c r="CG6" s="22">
        <f t="shared" si="9"/>
        <v>178.92</v>
      </c>
      <c r="CH6" s="22">
        <f t="shared" si="9"/>
        <v>181.3</v>
      </c>
      <c r="CI6" s="22">
        <f t="shared" si="9"/>
        <v>181.71</v>
      </c>
      <c r="CJ6" s="22">
        <f t="shared" si="9"/>
        <v>188.51</v>
      </c>
      <c r="CK6" s="21" t="str">
        <f>IF(CK7="","",IF(CK7="-","【-】","【"&amp;SUBSTITUTE(TEXT(CK7,"#,##0.00"),"-","△")&amp;"】"))</f>
        <v>【174.75】</v>
      </c>
      <c r="CL6" s="22">
        <f>IF(CL7="",NA(),CL7)</f>
        <v>42</v>
      </c>
      <c r="CM6" s="22">
        <f t="shared" ref="CM6:CU6" si="10">IF(CM7="",NA(),CM7)</f>
        <v>42.24</v>
      </c>
      <c r="CN6" s="22">
        <f t="shared" si="10"/>
        <v>41.12</v>
      </c>
      <c r="CO6" s="22">
        <f t="shared" si="10"/>
        <v>41.14</v>
      </c>
      <c r="CP6" s="22">
        <f t="shared" si="10"/>
        <v>41.55</v>
      </c>
      <c r="CQ6" s="22">
        <f t="shared" si="10"/>
        <v>55.03</v>
      </c>
      <c r="CR6" s="22">
        <f t="shared" si="10"/>
        <v>55.14</v>
      </c>
      <c r="CS6" s="22">
        <f t="shared" si="10"/>
        <v>55.89</v>
      </c>
      <c r="CT6" s="22">
        <f t="shared" si="10"/>
        <v>55.72</v>
      </c>
      <c r="CU6" s="22">
        <f t="shared" si="10"/>
        <v>55.31</v>
      </c>
      <c r="CV6" s="21" t="str">
        <f>IF(CV7="","",IF(CV7="-","【-】","【"&amp;SUBSTITUTE(TEXT(CV7,"#,##0.00"),"-","△")&amp;"】"))</f>
        <v>【59.97】</v>
      </c>
      <c r="CW6" s="22">
        <f>IF(CW7="",NA(),CW7)</f>
        <v>81.430000000000007</v>
      </c>
      <c r="CX6" s="22">
        <f t="shared" ref="CX6:DF6" si="11">IF(CX7="",NA(),CX7)</f>
        <v>79.63</v>
      </c>
      <c r="CY6" s="22">
        <f t="shared" si="11"/>
        <v>81.28</v>
      </c>
      <c r="CZ6" s="22">
        <f t="shared" si="11"/>
        <v>79.569999999999993</v>
      </c>
      <c r="DA6" s="22">
        <f t="shared" si="11"/>
        <v>75.83</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63.76</v>
      </c>
      <c r="DI6" s="22">
        <f t="shared" ref="DI6:DQ6" si="12">IF(DI7="",NA(),DI7)</f>
        <v>65.25</v>
      </c>
      <c r="DJ6" s="22">
        <f t="shared" si="12"/>
        <v>66.75</v>
      </c>
      <c r="DK6" s="22">
        <f t="shared" si="12"/>
        <v>68.31</v>
      </c>
      <c r="DL6" s="22">
        <f t="shared" si="12"/>
        <v>69.75</v>
      </c>
      <c r="DM6" s="22">
        <f t="shared" si="12"/>
        <v>48.87</v>
      </c>
      <c r="DN6" s="22">
        <f t="shared" si="12"/>
        <v>49.92</v>
      </c>
      <c r="DO6" s="22">
        <f t="shared" si="12"/>
        <v>50.63</v>
      </c>
      <c r="DP6" s="22">
        <f t="shared" si="12"/>
        <v>51.29</v>
      </c>
      <c r="DQ6" s="22">
        <f t="shared" si="12"/>
        <v>52.2</v>
      </c>
      <c r="DR6" s="21" t="str">
        <f>IF(DR7="","",IF(DR7="-","【-】","【"&amp;SUBSTITUTE(TEXT(DR7,"#,##0.00"),"-","△")&amp;"】"))</f>
        <v>【51.51】</v>
      </c>
      <c r="DS6" s="22">
        <f>IF(DS7="",NA(),DS7)</f>
        <v>20.96</v>
      </c>
      <c r="DT6" s="22">
        <f t="shared" ref="DT6:EB6" si="13">IF(DT7="",NA(),DT7)</f>
        <v>23.19</v>
      </c>
      <c r="DU6" s="22">
        <f t="shared" si="13"/>
        <v>25.09</v>
      </c>
      <c r="DV6" s="22">
        <f t="shared" si="13"/>
        <v>26.55</v>
      </c>
      <c r="DW6" s="22">
        <f t="shared" si="13"/>
        <v>27.95</v>
      </c>
      <c r="DX6" s="22">
        <f t="shared" si="13"/>
        <v>14.85</v>
      </c>
      <c r="DY6" s="22">
        <f t="shared" si="13"/>
        <v>16.88</v>
      </c>
      <c r="DZ6" s="22">
        <f t="shared" si="13"/>
        <v>18.28</v>
      </c>
      <c r="EA6" s="22">
        <f t="shared" si="13"/>
        <v>19.61</v>
      </c>
      <c r="EB6" s="22">
        <f t="shared" si="13"/>
        <v>20.73</v>
      </c>
      <c r="EC6" s="21" t="str">
        <f>IF(EC7="","",IF(EC7="-","【-】","【"&amp;SUBSTITUTE(TEXT(EC7,"#,##0.00"),"-","△")&amp;"】"))</f>
        <v>【23.75】</v>
      </c>
      <c r="ED6" s="22">
        <f>IF(ED7="",NA(),ED7)</f>
        <v>0.11</v>
      </c>
      <c r="EE6" s="22">
        <f t="shared" ref="EE6:EM6" si="14">IF(EE7="",NA(),EE7)</f>
        <v>0.37</v>
      </c>
      <c r="EF6" s="22">
        <f t="shared" si="14"/>
        <v>0.32</v>
      </c>
      <c r="EG6" s="22">
        <f t="shared" si="14"/>
        <v>0.25</v>
      </c>
      <c r="EH6" s="22">
        <f t="shared" si="14"/>
        <v>0.3</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15">
      <c r="A7" s="15"/>
      <c r="B7" s="24">
        <v>2022</v>
      </c>
      <c r="C7" s="24">
        <v>12289</v>
      </c>
      <c r="D7" s="24">
        <v>46</v>
      </c>
      <c r="E7" s="24">
        <v>1</v>
      </c>
      <c r="F7" s="24">
        <v>0</v>
      </c>
      <c r="G7" s="24">
        <v>1</v>
      </c>
      <c r="H7" s="24" t="s">
        <v>93</v>
      </c>
      <c r="I7" s="24" t="s">
        <v>94</v>
      </c>
      <c r="J7" s="24" t="s">
        <v>95</v>
      </c>
      <c r="K7" s="24" t="s">
        <v>96</v>
      </c>
      <c r="L7" s="24" t="s">
        <v>97</v>
      </c>
      <c r="M7" s="24" t="s">
        <v>98</v>
      </c>
      <c r="N7" s="25" t="s">
        <v>99</v>
      </c>
      <c r="O7" s="25">
        <v>78.290000000000006</v>
      </c>
      <c r="P7" s="25">
        <v>97.32</v>
      </c>
      <c r="Q7" s="25">
        <v>5346</v>
      </c>
      <c r="R7" s="25">
        <v>19161</v>
      </c>
      <c r="S7" s="25">
        <v>529.41999999999996</v>
      </c>
      <c r="T7" s="25">
        <v>36.19</v>
      </c>
      <c r="U7" s="25">
        <v>18354</v>
      </c>
      <c r="V7" s="25">
        <v>75.36</v>
      </c>
      <c r="W7" s="25">
        <v>243.55</v>
      </c>
      <c r="X7" s="25">
        <v>98.08</v>
      </c>
      <c r="Y7" s="25">
        <v>97.42</v>
      </c>
      <c r="Z7" s="25">
        <v>95.26</v>
      </c>
      <c r="AA7" s="25">
        <v>90.9</v>
      </c>
      <c r="AB7" s="25">
        <v>90.95</v>
      </c>
      <c r="AC7" s="25">
        <v>108.87</v>
      </c>
      <c r="AD7" s="25">
        <v>108.61</v>
      </c>
      <c r="AE7" s="25">
        <v>108.35</v>
      </c>
      <c r="AF7" s="25">
        <v>108.84</v>
      </c>
      <c r="AG7" s="25">
        <v>105.92</v>
      </c>
      <c r="AH7" s="25">
        <v>108.7</v>
      </c>
      <c r="AI7" s="25">
        <v>91.58</v>
      </c>
      <c r="AJ7" s="25">
        <v>96.34</v>
      </c>
      <c r="AK7" s="25">
        <v>103.74</v>
      </c>
      <c r="AL7" s="25">
        <v>117.16</v>
      </c>
      <c r="AM7" s="25">
        <v>136.15</v>
      </c>
      <c r="AN7" s="25">
        <v>3.16</v>
      </c>
      <c r="AO7" s="25">
        <v>3.59</v>
      </c>
      <c r="AP7" s="25">
        <v>3.98</v>
      </c>
      <c r="AQ7" s="25">
        <v>6.02</v>
      </c>
      <c r="AR7" s="25">
        <v>7.78</v>
      </c>
      <c r="AS7" s="25">
        <v>1.34</v>
      </c>
      <c r="AT7" s="25">
        <v>330.26</v>
      </c>
      <c r="AU7" s="25">
        <v>343.14</v>
      </c>
      <c r="AV7" s="25">
        <v>358.37</v>
      </c>
      <c r="AW7" s="25">
        <v>335</v>
      </c>
      <c r="AX7" s="25">
        <v>350.54</v>
      </c>
      <c r="AY7" s="25">
        <v>369.69</v>
      </c>
      <c r="AZ7" s="25">
        <v>379.08</v>
      </c>
      <c r="BA7" s="25">
        <v>367.55</v>
      </c>
      <c r="BB7" s="25">
        <v>378.56</v>
      </c>
      <c r="BC7" s="25">
        <v>364.46</v>
      </c>
      <c r="BD7" s="25">
        <v>252.29</v>
      </c>
      <c r="BE7" s="25">
        <v>118.49</v>
      </c>
      <c r="BF7" s="25">
        <v>119.28</v>
      </c>
      <c r="BG7" s="25">
        <v>118.96</v>
      </c>
      <c r="BH7" s="25">
        <v>115.88</v>
      </c>
      <c r="BI7" s="25">
        <v>115.3</v>
      </c>
      <c r="BJ7" s="25">
        <v>402.99</v>
      </c>
      <c r="BK7" s="25">
        <v>398.98</v>
      </c>
      <c r="BL7" s="25">
        <v>418.68</v>
      </c>
      <c r="BM7" s="25">
        <v>395.68</v>
      </c>
      <c r="BN7" s="25">
        <v>403.72</v>
      </c>
      <c r="BO7" s="25">
        <v>268.07</v>
      </c>
      <c r="BP7" s="25">
        <v>91.41</v>
      </c>
      <c r="BQ7" s="25">
        <v>89.89</v>
      </c>
      <c r="BR7" s="25">
        <v>86.92</v>
      </c>
      <c r="BS7" s="25">
        <v>81.150000000000006</v>
      </c>
      <c r="BT7" s="25">
        <v>82.67</v>
      </c>
      <c r="BU7" s="25">
        <v>98.66</v>
      </c>
      <c r="BV7" s="25">
        <v>98.64</v>
      </c>
      <c r="BW7" s="25">
        <v>94.78</v>
      </c>
      <c r="BX7" s="25">
        <v>97.59</v>
      </c>
      <c r="BY7" s="25">
        <v>92.17</v>
      </c>
      <c r="BZ7" s="25">
        <v>97.47</v>
      </c>
      <c r="CA7" s="25">
        <v>311.95</v>
      </c>
      <c r="CB7" s="25">
        <v>316.95999999999998</v>
      </c>
      <c r="CC7" s="25">
        <v>326.38</v>
      </c>
      <c r="CD7" s="25">
        <v>353.71</v>
      </c>
      <c r="CE7" s="25">
        <v>341.89</v>
      </c>
      <c r="CF7" s="25">
        <v>178.59</v>
      </c>
      <c r="CG7" s="25">
        <v>178.92</v>
      </c>
      <c r="CH7" s="25">
        <v>181.3</v>
      </c>
      <c r="CI7" s="25">
        <v>181.71</v>
      </c>
      <c r="CJ7" s="25">
        <v>188.51</v>
      </c>
      <c r="CK7" s="25">
        <v>174.75</v>
      </c>
      <c r="CL7" s="25">
        <v>42</v>
      </c>
      <c r="CM7" s="25">
        <v>42.24</v>
      </c>
      <c r="CN7" s="25">
        <v>41.12</v>
      </c>
      <c r="CO7" s="25">
        <v>41.14</v>
      </c>
      <c r="CP7" s="25">
        <v>41.55</v>
      </c>
      <c r="CQ7" s="25">
        <v>55.03</v>
      </c>
      <c r="CR7" s="25">
        <v>55.14</v>
      </c>
      <c r="CS7" s="25">
        <v>55.89</v>
      </c>
      <c r="CT7" s="25">
        <v>55.72</v>
      </c>
      <c r="CU7" s="25">
        <v>55.31</v>
      </c>
      <c r="CV7" s="25">
        <v>59.97</v>
      </c>
      <c r="CW7" s="25">
        <v>81.430000000000007</v>
      </c>
      <c r="CX7" s="25">
        <v>79.63</v>
      </c>
      <c r="CY7" s="25">
        <v>81.28</v>
      </c>
      <c r="CZ7" s="25">
        <v>79.569999999999993</v>
      </c>
      <c r="DA7" s="25">
        <v>75.83</v>
      </c>
      <c r="DB7" s="25">
        <v>81.900000000000006</v>
      </c>
      <c r="DC7" s="25">
        <v>81.39</v>
      </c>
      <c r="DD7" s="25">
        <v>81.27</v>
      </c>
      <c r="DE7" s="25">
        <v>81.260000000000005</v>
      </c>
      <c r="DF7" s="25">
        <v>80.36</v>
      </c>
      <c r="DG7" s="25">
        <v>89.76</v>
      </c>
      <c r="DH7" s="25">
        <v>63.76</v>
      </c>
      <c r="DI7" s="25">
        <v>65.25</v>
      </c>
      <c r="DJ7" s="25">
        <v>66.75</v>
      </c>
      <c r="DK7" s="25">
        <v>68.31</v>
      </c>
      <c r="DL7" s="25">
        <v>69.75</v>
      </c>
      <c r="DM7" s="25">
        <v>48.87</v>
      </c>
      <c r="DN7" s="25">
        <v>49.92</v>
      </c>
      <c r="DO7" s="25">
        <v>50.63</v>
      </c>
      <c r="DP7" s="25">
        <v>51.29</v>
      </c>
      <c r="DQ7" s="25">
        <v>52.2</v>
      </c>
      <c r="DR7" s="25">
        <v>51.51</v>
      </c>
      <c r="DS7" s="25">
        <v>20.96</v>
      </c>
      <c r="DT7" s="25">
        <v>23.19</v>
      </c>
      <c r="DU7" s="25">
        <v>25.09</v>
      </c>
      <c r="DV7" s="25">
        <v>26.55</v>
      </c>
      <c r="DW7" s="25">
        <v>27.95</v>
      </c>
      <c r="DX7" s="25">
        <v>14.85</v>
      </c>
      <c r="DY7" s="25">
        <v>16.88</v>
      </c>
      <c r="DZ7" s="25">
        <v>18.28</v>
      </c>
      <c r="EA7" s="25">
        <v>19.61</v>
      </c>
      <c r="EB7" s="25">
        <v>20.73</v>
      </c>
      <c r="EC7" s="25">
        <v>23.75</v>
      </c>
      <c r="ED7" s="25">
        <v>0.11</v>
      </c>
      <c r="EE7" s="25">
        <v>0.37</v>
      </c>
      <c r="EF7" s="25">
        <v>0.32</v>
      </c>
      <c r="EG7" s="25">
        <v>0.25</v>
      </c>
      <c r="EH7" s="25">
        <v>0.3</v>
      </c>
      <c r="EI7" s="25">
        <v>0.5</v>
      </c>
      <c r="EJ7" s="25">
        <v>0.52</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大野　竜次</cp:lastModifiedBy>
  <dcterms:created xsi:type="dcterms:W3CDTF">2023-12-05T00:46:43Z</dcterms:created>
  <dcterms:modified xsi:type="dcterms:W3CDTF">2024-01-24T06:43:04Z</dcterms:modified>
  <cp:category/>
</cp:coreProperties>
</file>