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<sst xmlns="http://schemas.openxmlformats.org/spreadsheetml/2006/main" count="371" uniqueCount="237">
  <si>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</si>
  <si>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</si>
  <si>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</si>
  <si>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</si>
  <si>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</si>
  <si>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</si>
  <si>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</si>
  <si>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</si>
  <si>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</si>
  <si>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</si>
  <si>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</si>
  <si>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</si>
  <si>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</si>
  <si>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</si>
  <si>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</si>
  <si>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</si>
  <si>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</si>
  <si>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</si>
  <si>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</si>
  <si>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</si>
  <si>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</si>
  <si>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</si>
  <si>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</si>
  <si>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</si>
  <si>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</si>
  <si>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</si>
  <si>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</si>
  <si>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</si>
  <si>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</si>
  <si>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</si>
  <si>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</si>
  <si>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</si>
  <si>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</si>
  <si>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</si>
  <si>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</si>
  <si>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</si>
  <si>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</si>
  <si>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</si>
  <si>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</si>
  <si>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</si>
  <si>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</si>
  <si>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</si>
  <si>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</si>
  <si>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</si>
  <si>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</si>
  <si>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</si>
  <si>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</si>
  <si>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</si>
  <si>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</si>
  <si>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</si>
  <si>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</si>
  <si>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</si>
  <si>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</si>
  <si>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</si>
  <si>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</si>
  <si>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</si>
  <si>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</si>
  <si>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</si>
  <si>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</si>
  <si>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</si>
  <si>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</si>
  <si>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</si>
  <si>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</si>
  <si>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</si>
  <si>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</si>
  <si>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</si>
  <si>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</si>
  <si>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</si>
  <si>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</si>
  <si>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</si>
  <si>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</si>
  <si>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</si>
  <si>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</si>
  <si>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</si>
  <si>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</si>
  <si>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</si>
  <si>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</si>
  <si>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</si>
  <si>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</si>
  <si>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</si>
  <si>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</si>
  <si>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</si>
  <si>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</si>
  <si>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</si>
  <si>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</si>
  <si>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</si>
  <si>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</si>
  <si>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</si>
  <si>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</si>
  <si>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</si>
  <si>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</si>
  <si>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</si>
  <si>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</si>
  <si>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</si>
  <si>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</si>
  <si>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</si>
  <si>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</si>
  <si>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</si>
  <si>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</si>
  <si>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</si>
  <si>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</si>
  <si>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</si>
  <si>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</si>
  <si>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</si>
  <si>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</si>
  <si>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</si>
  <si>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</si>
  <si>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</si>
  <si>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</si>
  <si>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</si>
  <si>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</si>
  <si>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</si>
  <si>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</si>
  <si>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</si>
  <si>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</si>
  <si>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</si>
  <si>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</si>
  <si>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</si>
  <si>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</si>
  <si>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</si>
  <si>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</si>
  <si>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</si>
  <si>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</si>
  <si>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</si>
  <si>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</si>
  <si>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</si>
  <si>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</si>
  <si>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</si>
  <si>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</si>
  <si>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</si>
  <si>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</si>
  <si>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</si>
  <si>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</si>
  <si>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</si>
  <si>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</si>
  <si>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</si>
  <si>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</si>
  <si>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</si>
  <si>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</si>
  <si>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</si>
  <si>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</si>
  <si>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</si>
  <si>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</si>
  <si>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</si>
  <si>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</si>
  <si>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</si>
  <si>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</si>
  <si>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</si>
  <si>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</si>
  <si>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</si>
  <si>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</si>
  <si>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</si>
  <si>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</si>
  <si>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</si>
  <si>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</si>
  <si>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</si>
  <si>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</si>
  <si>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</si>
  <si>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</si>
  <si>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</si>
  <si>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</si>
  <si>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</si>
  <si>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</si>
  <si>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</si>
  <si>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</si>
  <si>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</si>
  <si>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</si>
  <si>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</si>
  <si>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</si>
  <si>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</si>
  <si>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</si>
  <si>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</si>
  <si>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</si>
  <si>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</si>
  <si>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</si>
  <si>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</si>
  <si>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</si>
  <si>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</si>
  <si>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</si>
  <si>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</si>
  <si>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</si>
  <si>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</si>
  <si>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</si>
  <si>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</si>
  <si>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</si>
  <si>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</si>
  <si>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</si>
  <si>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</si>
  <si>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</si>
  <si>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</si>
  <si>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</si>
  <si>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</si>
  <si>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</si>
  <si>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</si>
  <si>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</si>
  <si>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</si>
  <si>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</si>
  <si>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</si>
  <si>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</si>
  <si>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</si>
  <si>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</si>
  <si>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</si>
  <si>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</si>
  <si>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</si>
  <si>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</si>
  <si>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</si>
  <si>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</si>
  <si>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</si>
  <si>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</si>
  <si>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</si>
  <si>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</si>
  <si>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</si>
  <si>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</si>
  <si>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</si>
  <si>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</si>
  <si>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</si>
  <si>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</si>
  <si>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</si>
  <si>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</si>
  <si>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</si>
  <si>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</si>
  <si>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</si>
  <si>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</si>
  <si>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</si>
  <si>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</si>
  <si>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</si>
  <si>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</si>
  <si>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</si>
  <si>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</si>
  <si>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</si>
  <si>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</si>
  <si>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</si>
  <si>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令和２月８月末現在</t>
  </si>
  <si>
    <t>令和２年８月末現在 ※外国人住民を含む</t>
  </si>
  <si>
    <t>（令和２年８月分）</t>
  </si>
  <si>
    <t>【令和２年８月末現在】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</si>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</sst>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1" sqref="X2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8391</v>
      </c>
      <c r="I6" s="172"/>
      <c r="J6" s="173">
        <f>D8-J7-J8</f>
        <v>58</v>
      </c>
      <c r="K6" s="174"/>
      <c r="L6" s="170"/>
      <c r="M6" s="171"/>
      <c r="N6" s="12"/>
      <c r="O6" s="13" t="s">
        <v>7</v>
      </c>
      <c r="P6" s="172">
        <f>L7-P7-P8</f>
        <v>9568</v>
      </c>
      <c r="Q6" s="172"/>
      <c r="R6" s="173">
        <f>L8-R7-R8</f>
        <v>55</v>
      </c>
      <c r="S6" s="174"/>
      <c r="T6" s="137"/>
      <c r="U6" s="138"/>
      <c r="V6" s="139" t="s">
        <v>7</v>
      </c>
      <c r="W6" s="140">
        <f aca="true" t="shared" si="0" ref="W6:W11">SUM(H6+P6)</f>
        <v>17959</v>
      </c>
      <c r="X6" s="141">
        <f aca="true" t="shared" si="1" ref="X6:X11">SUM(J6+R6)</f>
        <v>113</v>
      </c>
      <c r="Y6" s="11"/>
      <c r="Z6" s="12"/>
      <c r="AA6" s="13" t="s">
        <v>7</v>
      </c>
      <c r="AB6" s="14">
        <f>Y7-AB7-AB8</f>
        <v>9636</v>
      </c>
      <c r="AC6" s="16">
        <f>Y8-AC7-AC8</f>
        <v>93</v>
      </c>
    </row>
    <row r="7" spans="2:29" ht="16.5" customHeight="1">
      <c r="B7" s="175" t="s">
        <v>8</v>
      </c>
      <c r="C7" s="176"/>
      <c r="D7" s="177">
        <f>D10+D13</f>
        <v>9481</v>
      </c>
      <c r="E7" s="178"/>
      <c r="F7" s="18"/>
      <c r="G7" s="13" t="s">
        <v>9</v>
      </c>
      <c r="H7" s="179">
        <v>787</v>
      </c>
      <c r="I7" s="179"/>
      <c r="J7" s="180">
        <v>0</v>
      </c>
      <c r="K7" s="180"/>
      <c r="L7" s="177">
        <f>L10+L13</f>
        <v>10708</v>
      </c>
      <c r="M7" s="178"/>
      <c r="N7" s="18"/>
      <c r="O7" s="13" t="s">
        <v>9</v>
      </c>
      <c r="P7" s="179">
        <v>810</v>
      </c>
      <c r="Q7" s="179"/>
      <c r="R7" s="180">
        <v>2</v>
      </c>
      <c r="S7" s="180"/>
      <c r="T7" s="142">
        <f>SUM(W6:W8)</f>
        <v>20189</v>
      </c>
      <c r="U7" s="143"/>
      <c r="V7" s="139" t="s">
        <v>9</v>
      </c>
      <c r="W7" s="140">
        <f t="shared" si="0"/>
        <v>1597</v>
      </c>
      <c r="X7" s="144">
        <f t="shared" si="1"/>
        <v>2</v>
      </c>
      <c r="Y7" s="17">
        <f>Y10+Y13</f>
        <v>10848</v>
      </c>
      <c r="Z7" s="18"/>
      <c r="AA7" s="13" t="s">
        <v>9</v>
      </c>
      <c r="AB7" s="15">
        <v>903</v>
      </c>
      <c r="AC7" s="19">
        <v>1</v>
      </c>
    </row>
    <row r="8" spans="2:29" ht="16.5" customHeight="1">
      <c r="B8" s="20"/>
      <c r="C8" s="21"/>
      <c r="D8" s="181">
        <f>D11+D14</f>
        <v>59</v>
      </c>
      <c r="E8" s="182"/>
      <c r="F8" s="23"/>
      <c r="G8" s="13" t="s">
        <v>10</v>
      </c>
      <c r="H8" s="179">
        <v>303</v>
      </c>
      <c r="I8" s="179"/>
      <c r="J8" s="180">
        <v>1</v>
      </c>
      <c r="K8" s="180"/>
      <c r="L8" s="181">
        <f>L11+L14</f>
        <v>60</v>
      </c>
      <c r="M8" s="182"/>
      <c r="N8" s="23"/>
      <c r="O8" s="13" t="s">
        <v>10</v>
      </c>
      <c r="P8" s="179">
        <v>330</v>
      </c>
      <c r="Q8" s="179"/>
      <c r="R8" s="180">
        <v>3</v>
      </c>
      <c r="S8" s="180"/>
      <c r="T8" s="145">
        <f>SUM(X6:X8)</f>
        <v>119</v>
      </c>
      <c r="U8" s="146"/>
      <c r="V8" s="139" t="s">
        <v>10</v>
      </c>
      <c r="W8" s="140">
        <f t="shared" si="0"/>
        <v>633</v>
      </c>
      <c r="X8" s="144">
        <f t="shared" si="1"/>
        <v>4</v>
      </c>
      <c r="Y8" s="22">
        <f>Y11+Y14</f>
        <v>94</v>
      </c>
      <c r="Z8" s="23"/>
      <c r="AA8" s="13" t="s">
        <v>10</v>
      </c>
      <c r="AB8" s="15">
        <v>309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8396</v>
      </c>
      <c r="I9" s="179"/>
      <c r="J9" s="185">
        <v>58</v>
      </c>
      <c r="K9" s="180"/>
      <c r="L9" s="183"/>
      <c r="M9" s="184"/>
      <c r="N9" s="12"/>
      <c r="O9" s="26" t="s">
        <v>7</v>
      </c>
      <c r="P9" s="179">
        <v>9580</v>
      </c>
      <c r="Q9" s="179"/>
      <c r="R9" s="185">
        <v>55</v>
      </c>
      <c r="S9" s="180"/>
      <c r="T9" s="147"/>
      <c r="U9" s="138"/>
      <c r="V9" s="139" t="s">
        <v>7</v>
      </c>
      <c r="W9" s="140">
        <f t="shared" si="0"/>
        <v>17976</v>
      </c>
      <c r="X9" s="144">
        <f t="shared" si="1"/>
        <v>113</v>
      </c>
      <c r="Y9" s="27"/>
      <c r="Z9" s="12"/>
      <c r="AA9" s="26" t="s">
        <v>7</v>
      </c>
      <c r="AB9" s="15">
        <v>9634</v>
      </c>
      <c r="AC9" s="19">
        <v>93</v>
      </c>
    </row>
    <row r="10" spans="2:29" ht="16.5" customHeight="1">
      <c r="B10" s="175" t="s">
        <v>11</v>
      </c>
      <c r="C10" s="176"/>
      <c r="D10" s="177">
        <f>SUM(H9:I11)</f>
        <v>9492</v>
      </c>
      <c r="E10" s="178"/>
      <c r="F10" s="18"/>
      <c r="G10" s="26" t="s">
        <v>9</v>
      </c>
      <c r="H10" s="179">
        <v>791</v>
      </c>
      <c r="I10" s="179"/>
      <c r="J10" s="185">
        <v>0</v>
      </c>
      <c r="K10" s="180"/>
      <c r="L10" s="177">
        <f>SUM(P9:Q11)</f>
        <v>10720</v>
      </c>
      <c r="M10" s="178"/>
      <c r="N10" s="18"/>
      <c r="O10" s="26" t="s">
        <v>9</v>
      </c>
      <c r="P10" s="179">
        <v>810</v>
      </c>
      <c r="Q10" s="179"/>
      <c r="R10" s="185">
        <v>2</v>
      </c>
      <c r="S10" s="180"/>
      <c r="T10" s="142">
        <f>D10+L10</f>
        <v>20212</v>
      </c>
      <c r="U10" s="143"/>
      <c r="V10" s="139" t="s">
        <v>9</v>
      </c>
      <c r="W10" s="140">
        <f t="shared" si="0"/>
        <v>1601</v>
      </c>
      <c r="X10" s="144">
        <f t="shared" si="1"/>
        <v>2</v>
      </c>
      <c r="Y10" s="17">
        <f>SUM(AB9:AB11)</f>
        <v>10844</v>
      </c>
      <c r="Z10" s="18"/>
      <c r="AA10" s="26" t="s">
        <v>9</v>
      </c>
      <c r="AB10" s="15">
        <v>902</v>
      </c>
      <c r="AC10" s="19">
        <v>1</v>
      </c>
    </row>
    <row r="11" spans="2:29" ht="16.5" customHeight="1">
      <c r="B11" s="20"/>
      <c r="C11" s="21"/>
      <c r="D11" s="181">
        <f>SUM(J9:K11)</f>
        <v>59</v>
      </c>
      <c r="E11" s="182"/>
      <c r="F11" s="23"/>
      <c r="G11" s="26" t="s">
        <v>10</v>
      </c>
      <c r="H11" s="179">
        <v>305</v>
      </c>
      <c r="I11" s="179"/>
      <c r="J11" s="185">
        <v>1</v>
      </c>
      <c r="K11" s="180"/>
      <c r="L11" s="181">
        <f>SUM(R9:S11)</f>
        <v>60</v>
      </c>
      <c r="M11" s="182"/>
      <c r="N11" s="23"/>
      <c r="O11" s="26" t="s">
        <v>10</v>
      </c>
      <c r="P11" s="179">
        <v>330</v>
      </c>
      <c r="Q11" s="179"/>
      <c r="R11" s="185">
        <v>3</v>
      </c>
      <c r="S11" s="180"/>
      <c r="T11" s="145">
        <f>D11+L11</f>
        <v>119</v>
      </c>
      <c r="U11" s="146"/>
      <c r="V11" s="139" t="s">
        <v>10</v>
      </c>
      <c r="W11" s="140">
        <f t="shared" si="0"/>
        <v>635</v>
      </c>
      <c r="X11" s="144">
        <f t="shared" si="1"/>
        <v>4</v>
      </c>
      <c r="Y11" s="22">
        <f>SUM(AC9:AC11)</f>
        <v>94</v>
      </c>
      <c r="Z11" s="23"/>
      <c r="AA11" s="26" t="s">
        <v>10</v>
      </c>
      <c r="AB11" s="15">
        <v>308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-5</v>
      </c>
      <c r="I12" s="179"/>
      <c r="J12" s="185">
        <v>0</v>
      </c>
      <c r="K12" s="180"/>
      <c r="L12" s="183"/>
      <c r="M12" s="184"/>
      <c r="N12" s="12"/>
      <c r="O12" s="26" t="s">
        <v>7</v>
      </c>
      <c r="P12" s="179">
        <v>-12</v>
      </c>
      <c r="Q12" s="179"/>
      <c r="R12" s="185">
        <v>0</v>
      </c>
      <c r="S12" s="180"/>
      <c r="T12" s="147"/>
      <c r="U12" s="138"/>
      <c r="V12" s="139" t="s">
        <v>7</v>
      </c>
      <c r="W12" s="140">
        <v>-17</v>
      </c>
      <c r="X12" s="144">
        <v>0</v>
      </c>
      <c r="Y12" s="27"/>
      <c r="Z12" s="12"/>
      <c r="AA12" s="26" t="s">
        <v>7</v>
      </c>
      <c r="AB12" s="15">
        <v>2</v>
      </c>
      <c r="AC12" s="19">
        <v>0</v>
      </c>
    </row>
    <row r="13" spans="2:31" ht="16.5" customHeight="1">
      <c r="B13" s="175" t="s">
        <v>12</v>
      </c>
      <c r="C13" s="176"/>
      <c r="D13" s="177">
        <v>-11</v>
      </c>
      <c r="E13" s="178"/>
      <c r="F13" s="18"/>
      <c r="G13" s="26" t="s">
        <v>9</v>
      </c>
      <c r="H13" s="179">
        <v>-4</v>
      </c>
      <c r="I13" s="179"/>
      <c r="J13" s="185">
        <v>0</v>
      </c>
      <c r="K13" s="180"/>
      <c r="L13" s="177">
        <v>-12</v>
      </c>
      <c r="M13" s="178"/>
      <c r="N13" s="18"/>
      <c r="O13" s="26" t="s">
        <v>9</v>
      </c>
      <c r="P13" s="179">
        <v>0</v>
      </c>
      <c r="Q13" s="179"/>
      <c r="R13" s="185">
        <v>0</v>
      </c>
      <c r="S13" s="180"/>
      <c r="T13" s="142">
        <v>-23</v>
      </c>
      <c r="U13" s="143"/>
      <c r="V13" s="139" t="s">
        <v>9</v>
      </c>
      <c r="W13" s="140">
        <f>W7-W10</f>
        <v>-4</v>
      </c>
      <c r="X13" s="144">
        <v>0</v>
      </c>
      <c r="Y13" s="17">
        <v>4</v>
      </c>
      <c r="Z13" s="18"/>
      <c r="AA13" s="26" t="s">
        <v>9</v>
      </c>
      <c r="AB13" s="15">
        <v>1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0</v>
      </c>
      <c r="E14" s="187"/>
      <c r="F14" s="29"/>
      <c r="G14" s="30" t="s">
        <v>10</v>
      </c>
      <c r="H14" s="188">
        <v>-2</v>
      </c>
      <c r="I14" s="188"/>
      <c r="J14" s="189">
        <v>0</v>
      </c>
      <c r="K14" s="190"/>
      <c r="L14" s="186">
        <v>0</v>
      </c>
      <c r="M14" s="187"/>
      <c r="N14" s="29"/>
      <c r="O14" s="30" t="s">
        <v>10</v>
      </c>
      <c r="P14" s="188">
        <v>0</v>
      </c>
      <c r="Q14" s="188"/>
      <c r="R14" s="189">
        <v>0</v>
      </c>
      <c r="S14" s="190"/>
      <c r="T14" s="157">
        <v>0</v>
      </c>
      <c r="U14" s="148"/>
      <c r="V14" s="149" t="s">
        <v>10</v>
      </c>
      <c r="W14" s="150">
        <v>-2</v>
      </c>
      <c r="X14" s="151">
        <v>0</v>
      </c>
      <c r="Y14" s="156">
        <v>0</v>
      </c>
      <c r="Z14" s="29"/>
      <c r="AA14" s="30" t="s">
        <v>10</v>
      </c>
      <c r="AB14" s="32">
        <v>1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16</v>
      </c>
      <c r="E18" s="38">
        <v>1</v>
      </c>
      <c r="F18" s="39"/>
      <c r="G18" s="40"/>
      <c r="H18" s="172">
        <v>18</v>
      </c>
      <c r="I18" s="172"/>
      <c r="J18" s="173">
        <v>0</v>
      </c>
      <c r="K18" s="193"/>
      <c r="L18" s="152">
        <f>D18+H18</f>
        <v>34</v>
      </c>
      <c r="M18" s="153">
        <f>E18+J18</f>
        <v>1</v>
      </c>
      <c r="N18" s="39"/>
      <c r="O18" s="40"/>
      <c r="P18" s="172">
        <v>24</v>
      </c>
      <c r="Q18" s="172"/>
      <c r="R18" s="174">
        <v>1</v>
      </c>
      <c r="S18" s="174"/>
      <c r="T18" s="37">
        <v>31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3</v>
      </c>
      <c r="E19" s="38">
        <v>0</v>
      </c>
      <c r="F19" s="39"/>
      <c r="G19" s="40"/>
      <c r="H19" s="221">
        <v>2</v>
      </c>
      <c r="I19" s="221"/>
      <c r="J19" s="226">
        <v>0</v>
      </c>
      <c r="K19" s="227"/>
      <c r="L19" s="222">
        <f>D19+H19</f>
        <v>5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5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195"/>
      <c r="T20" s="219"/>
      <c r="U20" s="41"/>
      <c r="V20" s="42"/>
    </row>
    <row r="21" spans="2:22" ht="13.5" customHeight="1">
      <c r="B21" s="35"/>
      <c r="C21" s="36" t="s">
        <v>18</v>
      </c>
      <c r="D21" s="37">
        <v>10</v>
      </c>
      <c r="E21" s="38">
        <v>1</v>
      </c>
      <c r="F21" s="39"/>
      <c r="G21" s="40"/>
      <c r="H21" s="196">
        <v>15</v>
      </c>
      <c r="I21" s="196"/>
      <c r="J21" s="194">
        <v>0</v>
      </c>
      <c r="K21" s="194"/>
      <c r="L21" s="152">
        <f>D21+H21</f>
        <v>25</v>
      </c>
      <c r="M21" s="153">
        <f>E21+J21</f>
        <v>1</v>
      </c>
      <c r="N21" s="39"/>
      <c r="O21" s="40"/>
      <c r="P21" s="179">
        <v>8</v>
      </c>
      <c r="Q21" s="179"/>
      <c r="R21" s="180">
        <v>1</v>
      </c>
      <c r="S21" s="180"/>
      <c r="T21" s="37">
        <v>20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20</v>
      </c>
      <c r="E22" s="218">
        <v>0</v>
      </c>
      <c r="F22" s="213"/>
      <c r="G22" s="214"/>
      <c r="H22" s="210">
        <v>17</v>
      </c>
      <c r="I22" s="210"/>
      <c r="J22" s="215">
        <v>0</v>
      </c>
      <c r="K22" s="215"/>
      <c r="L22" s="211">
        <f>D22+H22</f>
        <v>37</v>
      </c>
      <c r="M22" s="212">
        <f>E22+J22</f>
        <v>0</v>
      </c>
      <c r="N22" s="213"/>
      <c r="O22" s="214"/>
      <c r="P22" s="210">
        <v>18</v>
      </c>
      <c r="Q22" s="210"/>
      <c r="R22" s="209">
        <v>0</v>
      </c>
      <c r="S22" s="209"/>
      <c r="T22" s="207">
        <v>37</v>
      </c>
      <c r="U22" s="208"/>
      <c r="V22" s="42"/>
    </row>
    <row r="64856" ht="13.5" customHeight="1"/>
    <row r="65509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318</v>
      </c>
      <c r="D5" s="91">
        <v>3</v>
      </c>
      <c r="E5" s="92"/>
      <c r="F5" s="92">
        <v>0</v>
      </c>
      <c r="G5" s="93"/>
      <c r="H5" s="65">
        <v>249</v>
      </c>
      <c r="I5" s="65">
        <v>2</v>
      </c>
      <c r="J5" s="65">
        <v>296</v>
      </c>
      <c r="K5" s="91">
        <v>1</v>
      </c>
      <c r="L5" s="47">
        <f>H5+J5</f>
        <v>545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459</v>
      </c>
      <c r="D6" s="91">
        <v>5</v>
      </c>
      <c r="E6" s="92"/>
      <c r="F6" s="92">
        <v>1</v>
      </c>
      <c r="G6" s="93"/>
      <c r="H6" s="65">
        <v>346</v>
      </c>
      <c r="I6" s="65">
        <v>5</v>
      </c>
      <c r="J6" s="65">
        <v>438</v>
      </c>
      <c r="K6" s="91">
        <v>0</v>
      </c>
      <c r="L6" s="47">
        <f aca="true" t="shared" si="1" ref="L6:L36">H6+J6</f>
        <v>784</v>
      </c>
      <c r="M6" s="48">
        <f t="shared" si="0"/>
        <v>5</v>
      </c>
    </row>
    <row r="7" spans="2:13" ht="14.25" customHeight="1">
      <c r="B7" s="90" t="s">
        <v>32</v>
      </c>
      <c r="C7" s="65">
        <v>354</v>
      </c>
      <c r="D7" s="91">
        <v>13</v>
      </c>
      <c r="E7" s="92"/>
      <c r="F7" s="92">
        <v>0</v>
      </c>
      <c r="G7" s="93"/>
      <c r="H7" s="65">
        <v>247</v>
      </c>
      <c r="I7" s="65">
        <v>8</v>
      </c>
      <c r="J7" s="65">
        <v>304</v>
      </c>
      <c r="K7" s="91">
        <v>8</v>
      </c>
      <c r="L7" s="47">
        <f t="shared" si="1"/>
        <v>551</v>
      </c>
      <c r="M7" s="48">
        <f t="shared" si="0"/>
        <v>16</v>
      </c>
    </row>
    <row r="8" spans="2:13" ht="14.25" customHeight="1">
      <c r="B8" s="90" t="s">
        <v>33</v>
      </c>
      <c r="C8" s="65">
        <v>372</v>
      </c>
      <c r="D8" s="91">
        <v>22</v>
      </c>
      <c r="E8" s="92"/>
      <c r="F8" s="92">
        <v>0</v>
      </c>
      <c r="G8" s="93"/>
      <c r="H8" s="65">
        <v>274</v>
      </c>
      <c r="I8" s="65">
        <v>13</v>
      </c>
      <c r="J8" s="65">
        <v>326</v>
      </c>
      <c r="K8" s="91">
        <v>11</v>
      </c>
      <c r="L8" s="47">
        <f t="shared" si="1"/>
        <v>600</v>
      </c>
      <c r="M8" s="48">
        <f t="shared" si="0"/>
        <v>24</v>
      </c>
    </row>
    <row r="9" spans="2:13" ht="14.25" customHeight="1">
      <c r="B9" s="90" t="s">
        <v>34</v>
      </c>
      <c r="C9" s="65">
        <v>341</v>
      </c>
      <c r="D9" s="91">
        <v>3</v>
      </c>
      <c r="E9" s="92"/>
      <c r="F9" s="92">
        <v>1</v>
      </c>
      <c r="G9" s="93"/>
      <c r="H9" s="65">
        <v>288</v>
      </c>
      <c r="I9" s="65">
        <v>3</v>
      </c>
      <c r="J9" s="65">
        <v>309</v>
      </c>
      <c r="K9" s="91">
        <v>2</v>
      </c>
      <c r="L9" s="47">
        <f t="shared" si="1"/>
        <v>597</v>
      </c>
      <c r="M9" s="48">
        <f t="shared" si="0"/>
        <v>5</v>
      </c>
    </row>
    <row r="10" spans="2:13" ht="14.25" customHeight="1">
      <c r="B10" s="90" t="s">
        <v>35</v>
      </c>
      <c r="C10" s="65">
        <v>361</v>
      </c>
      <c r="D10" s="91">
        <v>5</v>
      </c>
      <c r="E10" s="92"/>
      <c r="F10" s="92">
        <v>2</v>
      </c>
      <c r="G10" s="93"/>
      <c r="H10" s="65">
        <v>298</v>
      </c>
      <c r="I10" s="65">
        <v>3</v>
      </c>
      <c r="J10" s="65">
        <v>351</v>
      </c>
      <c r="K10" s="91">
        <v>2</v>
      </c>
      <c r="L10" s="47">
        <f t="shared" si="1"/>
        <v>649</v>
      </c>
      <c r="M10" s="48">
        <f t="shared" si="0"/>
        <v>5</v>
      </c>
    </row>
    <row r="11" spans="2:13" ht="14.25" customHeight="1">
      <c r="B11" s="90" t="s">
        <v>36</v>
      </c>
      <c r="C11" s="65">
        <v>291</v>
      </c>
      <c r="D11" s="91">
        <v>1</v>
      </c>
      <c r="E11" s="92"/>
      <c r="F11" s="92">
        <v>0</v>
      </c>
      <c r="G11" s="93"/>
      <c r="H11" s="65">
        <v>235</v>
      </c>
      <c r="I11" s="65">
        <v>1</v>
      </c>
      <c r="J11" s="65">
        <v>270</v>
      </c>
      <c r="K11" s="91">
        <v>0</v>
      </c>
      <c r="L11" s="47">
        <f t="shared" si="1"/>
        <v>505</v>
      </c>
      <c r="M11" s="48">
        <f t="shared" si="0"/>
        <v>1</v>
      </c>
    </row>
    <row r="12" spans="2:13" ht="14.25" customHeight="1">
      <c r="B12" s="90" t="s">
        <v>37</v>
      </c>
      <c r="C12" s="65">
        <v>349</v>
      </c>
      <c r="D12" s="91">
        <v>1</v>
      </c>
      <c r="E12" s="92"/>
      <c r="F12" s="92">
        <v>1</v>
      </c>
      <c r="G12" s="93"/>
      <c r="H12" s="65">
        <v>282</v>
      </c>
      <c r="I12" s="65">
        <v>1</v>
      </c>
      <c r="J12" s="65">
        <v>323</v>
      </c>
      <c r="K12" s="91">
        <v>0</v>
      </c>
      <c r="L12" s="47">
        <f t="shared" si="1"/>
        <v>605</v>
      </c>
      <c r="M12" s="48">
        <f t="shared" si="0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116</v>
      </c>
      <c r="I13" s="65">
        <v>0</v>
      </c>
      <c r="J13" s="65">
        <v>144</v>
      </c>
      <c r="K13" s="91">
        <v>0</v>
      </c>
      <c r="L13" s="47">
        <f t="shared" si="1"/>
        <v>260</v>
      </c>
      <c r="M13" s="48">
        <f t="shared" si="0"/>
        <v>0</v>
      </c>
    </row>
    <row r="14" spans="2:13" ht="14.25" customHeight="1">
      <c r="B14" s="90" t="s">
        <v>39</v>
      </c>
      <c r="C14" s="65">
        <v>498</v>
      </c>
      <c r="D14" s="91">
        <v>4</v>
      </c>
      <c r="E14" s="92"/>
      <c r="F14" s="92">
        <v>0</v>
      </c>
      <c r="G14" s="93"/>
      <c r="H14" s="65">
        <v>412</v>
      </c>
      <c r="I14" s="65">
        <v>1</v>
      </c>
      <c r="J14" s="65">
        <v>494</v>
      </c>
      <c r="K14" s="91">
        <v>3</v>
      </c>
      <c r="L14" s="47">
        <f t="shared" si="1"/>
        <v>906</v>
      </c>
      <c r="M14" s="48">
        <f t="shared" si="0"/>
        <v>4</v>
      </c>
    </row>
    <row r="15" spans="2:13" ht="14.25" customHeight="1">
      <c r="B15" s="90" t="s">
        <v>40</v>
      </c>
      <c r="C15" s="65">
        <v>460</v>
      </c>
      <c r="D15" s="91">
        <v>3</v>
      </c>
      <c r="E15" s="92"/>
      <c r="F15" s="92">
        <v>0</v>
      </c>
      <c r="G15" s="93"/>
      <c r="H15" s="65">
        <v>510</v>
      </c>
      <c r="I15" s="65">
        <v>3</v>
      </c>
      <c r="J15" s="65">
        <v>538</v>
      </c>
      <c r="K15" s="91">
        <v>0</v>
      </c>
      <c r="L15" s="47">
        <f t="shared" si="1"/>
        <v>1048</v>
      </c>
      <c r="M15" s="48">
        <f t="shared" si="0"/>
        <v>3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268</v>
      </c>
      <c r="D17" s="91">
        <v>0</v>
      </c>
      <c r="E17" s="92"/>
      <c r="F17" s="92">
        <v>0</v>
      </c>
      <c r="G17" s="93"/>
      <c r="H17" s="65">
        <v>314</v>
      </c>
      <c r="I17" s="65">
        <v>0</v>
      </c>
      <c r="J17" s="65">
        <v>357</v>
      </c>
      <c r="K17" s="91">
        <v>0</v>
      </c>
      <c r="L17" s="47">
        <f t="shared" si="1"/>
        <v>671</v>
      </c>
      <c r="M17" s="48">
        <f t="shared" si="0"/>
        <v>0</v>
      </c>
    </row>
    <row r="18" spans="2:16" ht="14.25" customHeight="1">
      <c r="B18" s="94" t="s">
        <v>43</v>
      </c>
      <c r="C18" s="65">
        <v>187</v>
      </c>
      <c r="D18" s="91">
        <v>1</v>
      </c>
      <c r="E18" s="92"/>
      <c r="F18" s="92">
        <v>0</v>
      </c>
      <c r="G18" s="93"/>
      <c r="H18" s="65">
        <v>157</v>
      </c>
      <c r="I18" s="65">
        <v>0</v>
      </c>
      <c r="J18" s="65">
        <v>170</v>
      </c>
      <c r="K18" s="91">
        <v>1</v>
      </c>
      <c r="L18" s="47">
        <f t="shared" si="1"/>
        <v>327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314</v>
      </c>
      <c r="D19" s="91">
        <v>0</v>
      </c>
      <c r="E19" s="92"/>
      <c r="F19" s="92">
        <v>0</v>
      </c>
      <c r="G19" s="93"/>
      <c r="H19" s="65">
        <v>238</v>
      </c>
      <c r="I19" s="65">
        <v>0</v>
      </c>
      <c r="J19" s="65">
        <v>227</v>
      </c>
      <c r="K19" s="91">
        <v>0</v>
      </c>
      <c r="L19" s="47">
        <f t="shared" si="1"/>
        <v>465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194</v>
      </c>
      <c r="I20" s="65">
        <v>0</v>
      </c>
      <c r="J20" s="65">
        <v>182</v>
      </c>
      <c r="K20" s="91">
        <v>1</v>
      </c>
      <c r="L20" s="47">
        <f t="shared" si="1"/>
        <v>376</v>
      </c>
      <c r="M20" s="48">
        <f t="shared" si="0"/>
        <v>1</v>
      </c>
    </row>
    <row r="21" spans="2:13" ht="14.25" customHeight="1">
      <c r="B21" s="90" t="s">
        <v>46</v>
      </c>
      <c r="C21" s="65">
        <v>271</v>
      </c>
      <c r="D21" s="91">
        <v>0</v>
      </c>
      <c r="E21" s="92"/>
      <c r="F21" s="92">
        <v>0</v>
      </c>
      <c r="G21" s="93"/>
      <c r="H21" s="65">
        <v>221</v>
      </c>
      <c r="I21" s="65">
        <v>0</v>
      </c>
      <c r="J21" s="65">
        <v>281</v>
      </c>
      <c r="K21" s="91">
        <v>0</v>
      </c>
      <c r="L21" s="47">
        <f t="shared" si="1"/>
        <v>502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79</v>
      </c>
      <c r="K22" s="91">
        <v>1</v>
      </c>
      <c r="L22" s="47">
        <f t="shared" si="1"/>
        <v>150</v>
      </c>
      <c r="M22" s="48">
        <f t="shared" si="0"/>
        <v>1</v>
      </c>
    </row>
    <row r="23" spans="2:13" ht="14.25" customHeight="1">
      <c r="B23" s="90" t="s">
        <v>48</v>
      </c>
      <c r="C23" s="65">
        <v>70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85</v>
      </c>
      <c r="K23" s="91">
        <v>0</v>
      </c>
      <c r="L23" s="47">
        <f t="shared" si="1"/>
        <v>155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46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162</v>
      </c>
      <c r="D25" s="91">
        <v>1</v>
      </c>
      <c r="E25" s="92"/>
      <c r="F25" s="92">
        <v>0</v>
      </c>
      <c r="G25" s="93"/>
      <c r="H25" s="65">
        <v>106</v>
      </c>
      <c r="I25" s="65">
        <v>0</v>
      </c>
      <c r="J25" s="65">
        <v>121</v>
      </c>
      <c r="K25" s="91">
        <v>1</v>
      </c>
      <c r="L25" s="47">
        <f t="shared" si="1"/>
        <v>227</v>
      </c>
      <c r="M25" s="48">
        <f t="shared" si="0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18</v>
      </c>
      <c r="K26" s="91">
        <v>0</v>
      </c>
      <c r="L26" s="47">
        <f t="shared" si="1"/>
        <v>36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52</v>
      </c>
      <c r="D29" s="91">
        <v>5</v>
      </c>
      <c r="E29" s="92"/>
      <c r="F29" s="92">
        <v>0</v>
      </c>
      <c r="G29" s="93"/>
      <c r="H29" s="65">
        <v>51</v>
      </c>
      <c r="I29" s="65">
        <v>5</v>
      </c>
      <c r="J29" s="65">
        <v>55</v>
      </c>
      <c r="K29" s="91">
        <v>0</v>
      </c>
      <c r="L29" s="47">
        <f t="shared" si="1"/>
        <v>106</v>
      </c>
      <c r="M29" s="48">
        <f t="shared" si="0"/>
        <v>5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101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139</v>
      </c>
      <c r="D31" s="91">
        <v>1</v>
      </c>
      <c r="E31" s="92"/>
      <c r="F31" s="92">
        <v>0</v>
      </c>
      <c r="G31" s="93"/>
      <c r="H31" s="65">
        <v>119</v>
      </c>
      <c r="I31" s="65">
        <v>1</v>
      </c>
      <c r="J31" s="65">
        <v>133</v>
      </c>
      <c r="K31" s="91">
        <v>1</v>
      </c>
      <c r="L31" s="47">
        <f t="shared" si="1"/>
        <v>252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147</v>
      </c>
      <c r="D34" s="91">
        <v>1</v>
      </c>
      <c r="E34" s="92"/>
      <c r="F34" s="92">
        <v>1</v>
      </c>
      <c r="G34" s="93"/>
      <c r="H34" s="65">
        <v>155</v>
      </c>
      <c r="I34" s="65">
        <v>0</v>
      </c>
      <c r="J34" s="65">
        <v>176</v>
      </c>
      <c r="K34" s="91">
        <v>1</v>
      </c>
      <c r="L34" s="47">
        <f t="shared" si="1"/>
        <v>331</v>
      </c>
      <c r="M34" s="48">
        <f t="shared" si="0"/>
        <v>1</v>
      </c>
    </row>
    <row r="35" spans="2:13" ht="14.25" customHeight="1">
      <c r="B35" s="90" t="s">
        <v>60</v>
      </c>
      <c r="C35" s="65">
        <v>112</v>
      </c>
      <c r="D35" s="91">
        <v>1</v>
      </c>
      <c r="E35" s="92"/>
      <c r="F35" s="92">
        <v>0</v>
      </c>
      <c r="G35" s="93"/>
      <c r="H35" s="65">
        <v>95</v>
      </c>
      <c r="I35" s="65">
        <v>1</v>
      </c>
      <c r="J35" s="65">
        <v>105</v>
      </c>
      <c r="K35" s="91">
        <v>0</v>
      </c>
      <c r="L35" s="47">
        <f t="shared" si="1"/>
        <v>200</v>
      </c>
      <c r="M35" s="48">
        <f t="shared" si="0"/>
        <v>1</v>
      </c>
    </row>
    <row r="36" spans="2:13" ht="14.25" customHeight="1">
      <c r="B36" s="90" t="s">
        <v>61</v>
      </c>
      <c r="C36" s="65">
        <v>85</v>
      </c>
      <c r="D36" s="91">
        <v>0</v>
      </c>
      <c r="E36" s="92"/>
      <c r="F36" s="92">
        <v>0</v>
      </c>
      <c r="G36" s="93"/>
      <c r="H36" s="65">
        <v>81</v>
      </c>
      <c r="I36" s="65">
        <v>0</v>
      </c>
      <c r="J36" s="65">
        <v>96</v>
      </c>
      <c r="K36" s="91">
        <v>0</v>
      </c>
      <c r="L36" s="47">
        <f t="shared" si="1"/>
        <v>177</v>
      </c>
      <c r="M36" s="48">
        <f t="shared" si="0"/>
        <v>0</v>
      </c>
    </row>
    <row r="37" spans="2:13" ht="14.25" customHeight="1">
      <c r="B37" s="90" t="s">
        <v>62</v>
      </c>
      <c r="C37" s="65">
        <v>211</v>
      </c>
      <c r="D37" s="91">
        <v>1</v>
      </c>
      <c r="E37" s="92"/>
      <c r="F37" s="92">
        <v>1</v>
      </c>
      <c r="G37" s="93"/>
      <c r="H37" s="65">
        <v>155</v>
      </c>
      <c r="I37" s="65">
        <v>0</v>
      </c>
      <c r="J37" s="65">
        <v>169</v>
      </c>
      <c r="K37" s="91">
        <v>1</v>
      </c>
      <c r="L37" s="47">
        <f aca="true" t="shared" si="2" ref="L37:L68">H37+J37</f>
        <v>324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148</v>
      </c>
      <c r="I38" s="65">
        <v>1</v>
      </c>
      <c r="J38" s="65">
        <v>176</v>
      </c>
      <c r="K38" s="91">
        <v>1</v>
      </c>
      <c r="L38" s="47">
        <f t="shared" si="2"/>
        <v>324</v>
      </c>
      <c r="M38" s="48">
        <f t="shared" si="3"/>
        <v>2</v>
      </c>
    </row>
    <row r="39" spans="2:13" ht="14.25" customHeight="1">
      <c r="B39" s="90" t="s">
        <v>64</v>
      </c>
      <c r="C39" s="65">
        <v>639</v>
      </c>
      <c r="D39" s="91">
        <v>2</v>
      </c>
      <c r="E39" s="92"/>
      <c r="F39" s="92">
        <v>0</v>
      </c>
      <c r="G39" s="93"/>
      <c r="H39" s="65">
        <v>508</v>
      </c>
      <c r="I39" s="65">
        <v>1</v>
      </c>
      <c r="J39" s="65">
        <v>616</v>
      </c>
      <c r="K39" s="91">
        <v>2</v>
      </c>
      <c r="L39" s="47">
        <f t="shared" si="2"/>
        <v>1124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91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33</v>
      </c>
      <c r="K42" s="91">
        <v>0</v>
      </c>
      <c r="L42" s="47">
        <f t="shared" si="2"/>
        <v>58</v>
      </c>
      <c r="M42" s="48">
        <f t="shared" si="3"/>
        <v>0</v>
      </c>
    </row>
    <row r="43" spans="2:13" ht="14.25" customHeight="1">
      <c r="B43" s="90" t="s">
        <v>68</v>
      </c>
      <c r="C43" s="65">
        <v>48</v>
      </c>
      <c r="D43" s="91">
        <v>0</v>
      </c>
      <c r="E43" s="92"/>
      <c r="F43" s="92">
        <v>0</v>
      </c>
      <c r="G43" s="93"/>
      <c r="H43" s="65">
        <v>53</v>
      </c>
      <c r="I43" s="65">
        <v>0</v>
      </c>
      <c r="J43" s="65">
        <v>51</v>
      </c>
      <c r="K43" s="91">
        <v>0</v>
      </c>
      <c r="L43" s="47">
        <f t="shared" si="2"/>
        <v>104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33</v>
      </c>
      <c r="K44" s="91">
        <v>0</v>
      </c>
      <c r="L44" s="47">
        <f t="shared" si="2"/>
        <v>73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48</v>
      </c>
      <c r="K45" s="91">
        <v>0</v>
      </c>
      <c r="L45" s="47">
        <f t="shared" si="2"/>
        <v>93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18</v>
      </c>
      <c r="K47" s="91">
        <v>0</v>
      </c>
      <c r="L47" s="47">
        <f t="shared" si="2"/>
        <v>35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38</v>
      </c>
      <c r="I48" s="65">
        <v>0</v>
      </c>
      <c r="J48" s="65">
        <v>36</v>
      </c>
      <c r="K48" s="91">
        <v>0</v>
      </c>
      <c r="L48" s="47">
        <f t="shared" si="2"/>
        <v>74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663</v>
      </c>
      <c r="D51" s="91">
        <v>15</v>
      </c>
      <c r="E51" s="92"/>
      <c r="F51" s="92">
        <v>0</v>
      </c>
      <c r="G51" s="93"/>
      <c r="H51" s="65">
        <v>582</v>
      </c>
      <c r="I51" s="65">
        <v>8</v>
      </c>
      <c r="J51" s="65">
        <v>625</v>
      </c>
      <c r="K51" s="91">
        <v>7</v>
      </c>
      <c r="L51" s="47">
        <f t="shared" si="2"/>
        <v>1207</v>
      </c>
      <c r="M51" s="48">
        <f t="shared" si="3"/>
        <v>15</v>
      </c>
    </row>
    <row r="52" spans="2:13" ht="14.25" customHeight="1">
      <c r="B52" s="90" t="s">
        <v>77</v>
      </c>
      <c r="C52" s="65">
        <v>261</v>
      </c>
      <c r="D52" s="91">
        <v>1</v>
      </c>
      <c r="E52" s="92"/>
      <c r="F52" s="92">
        <v>1</v>
      </c>
      <c r="G52" s="93"/>
      <c r="H52" s="65">
        <v>250</v>
      </c>
      <c r="I52" s="65">
        <v>0</v>
      </c>
      <c r="J52" s="65">
        <v>290</v>
      </c>
      <c r="K52" s="91">
        <v>1</v>
      </c>
      <c r="L52" s="47">
        <f t="shared" si="2"/>
        <v>540</v>
      </c>
      <c r="M52" s="48">
        <f t="shared" si="3"/>
        <v>1</v>
      </c>
    </row>
    <row r="53" spans="2:13" ht="14.25" customHeight="1">
      <c r="B53" s="90" t="s">
        <v>78</v>
      </c>
      <c r="C53" s="65">
        <v>542</v>
      </c>
      <c r="D53" s="91">
        <v>7</v>
      </c>
      <c r="E53" s="92"/>
      <c r="F53" s="92">
        <v>0</v>
      </c>
      <c r="G53" s="93"/>
      <c r="H53" s="65">
        <v>489</v>
      </c>
      <c r="I53" s="65">
        <v>0</v>
      </c>
      <c r="J53" s="65">
        <v>547</v>
      </c>
      <c r="K53" s="91">
        <v>7</v>
      </c>
      <c r="L53" s="47">
        <f t="shared" si="2"/>
        <v>1036</v>
      </c>
      <c r="M53" s="48">
        <f t="shared" si="3"/>
        <v>7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507</v>
      </c>
      <c r="D55" s="91">
        <v>2</v>
      </c>
      <c r="E55" s="92"/>
      <c r="F55" s="92">
        <v>1</v>
      </c>
      <c r="G55" s="93"/>
      <c r="H55" s="65">
        <v>474</v>
      </c>
      <c r="I55" s="65">
        <v>1</v>
      </c>
      <c r="J55" s="65">
        <v>500</v>
      </c>
      <c r="K55" s="91">
        <v>1</v>
      </c>
      <c r="L55" s="47">
        <f t="shared" si="2"/>
        <v>974</v>
      </c>
      <c r="M55" s="48">
        <f t="shared" si="3"/>
        <v>2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130</v>
      </c>
      <c r="I57" s="65">
        <v>0</v>
      </c>
      <c r="J57" s="65">
        <v>142</v>
      </c>
      <c r="K57" s="91">
        <v>0</v>
      </c>
      <c r="L57" s="47">
        <f t="shared" si="2"/>
        <v>272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41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25</v>
      </c>
      <c r="K60" s="91">
        <v>1</v>
      </c>
      <c r="L60" s="47">
        <f t="shared" si="2"/>
        <v>46</v>
      </c>
      <c r="M60" s="48">
        <f t="shared" si="3"/>
        <v>1</v>
      </c>
    </row>
    <row r="61" spans="2:13" ht="14.25" customHeight="1">
      <c r="B61" s="90" t="s">
        <v>86</v>
      </c>
      <c r="C61" s="65">
        <v>232</v>
      </c>
      <c r="D61" s="91">
        <v>3</v>
      </c>
      <c r="E61" s="92"/>
      <c r="F61" s="92">
        <v>0</v>
      </c>
      <c r="G61" s="93"/>
      <c r="H61" s="65">
        <v>185</v>
      </c>
      <c r="I61" s="65">
        <v>0</v>
      </c>
      <c r="J61" s="65">
        <v>247</v>
      </c>
      <c r="K61" s="91">
        <v>3</v>
      </c>
      <c r="L61" s="47">
        <f t="shared" si="2"/>
        <v>432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26</v>
      </c>
      <c r="K63" s="91">
        <v>0</v>
      </c>
      <c r="L63" s="47">
        <f t="shared" si="2"/>
        <v>43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135</v>
      </c>
      <c r="D66" s="91">
        <v>0</v>
      </c>
      <c r="E66" s="92"/>
      <c r="F66" s="92">
        <v>0</v>
      </c>
      <c r="G66" s="93"/>
      <c r="H66" s="65">
        <v>108</v>
      </c>
      <c r="I66" s="65">
        <v>0</v>
      </c>
      <c r="J66" s="65">
        <v>122</v>
      </c>
      <c r="K66" s="91">
        <v>0</v>
      </c>
      <c r="L66" s="47">
        <f t="shared" si="2"/>
        <v>230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107</v>
      </c>
      <c r="K67" s="91">
        <v>0</v>
      </c>
      <c r="L67" s="47">
        <f t="shared" si="2"/>
        <v>197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18</v>
      </c>
      <c r="D69" s="91">
        <v>1</v>
      </c>
      <c r="E69" s="92"/>
      <c r="F69" s="92">
        <v>1</v>
      </c>
      <c r="G69" s="93"/>
      <c r="H69" s="65">
        <v>19</v>
      </c>
      <c r="I69" s="65">
        <v>0</v>
      </c>
      <c r="J69" s="65">
        <v>16</v>
      </c>
      <c r="K69" s="91">
        <v>1</v>
      </c>
      <c r="L69" s="47">
        <f aca="true" t="shared" si="4" ref="L69:L74">H69+J69</f>
        <v>35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26</v>
      </c>
      <c r="D70" s="91">
        <v>1</v>
      </c>
      <c r="E70" s="92"/>
      <c r="F70" s="92">
        <v>1</v>
      </c>
      <c r="G70" s="93"/>
      <c r="H70" s="65">
        <v>24</v>
      </c>
      <c r="I70" s="65">
        <v>0</v>
      </c>
      <c r="J70" s="65">
        <v>22</v>
      </c>
      <c r="K70" s="91">
        <v>1</v>
      </c>
      <c r="L70" s="47">
        <f t="shared" si="4"/>
        <v>46</v>
      </c>
      <c r="M70" s="48">
        <f t="shared" si="5"/>
        <v>1</v>
      </c>
    </row>
    <row r="71" spans="2:18" ht="14.25" customHeight="1">
      <c r="B71" s="95" t="s">
        <v>96</v>
      </c>
      <c r="C71" s="65">
        <v>194</v>
      </c>
      <c r="D71" s="91">
        <v>2</v>
      </c>
      <c r="E71" s="92"/>
      <c r="F71" s="92">
        <v>2</v>
      </c>
      <c r="G71" s="93"/>
      <c r="H71" s="65">
        <v>175</v>
      </c>
      <c r="I71" s="65">
        <v>1</v>
      </c>
      <c r="J71" s="65">
        <v>199</v>
      </c>
      <c r="K71" s="91">
        <v>1</v>
      </c>
      <c r="L71" s="47">
        <f t="shared" si="4"/>
        <v>374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19</v>
      </c>
      <c r="I74" s="65">
        <v>0</v>
      </c>
      <c r="J74" s="65">
        <v>23</v>
      </c>
      <c r="K74" s="91">
        <v>0</v>
      </c>
      <c r="L74" s="47">
        <f t="shared" si="4"/>
        <v>42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10754</v>
      </c>
      <c r="D75" s="49">
        <f>SUM(D5:D74)</f>
        <v>110</v>
      </c>
      <c r="E75" s="50" t="s">
        <v>27</v>
      </c>
      <c r="F75" s="50">
        <f>SUM(F5:F74)</f>
        <v>16</v>
      </c>
      <c r="G75" s="51" t="s">
        <v>29</v>
      </c>
      <c r="H75" s="52">
        <f aca="true" t="shared" si="6" ref="H75:M75">SUM(H5:H74)</f>
        <v>9422</v>
      </c>
      <c r="I75" s="52">
        <f t="shared" si="6"/>
        <v>59</v>
      </c>
      <c r="J75" s="52">
        <f t="shared" si="6"/>
        <v>10648</v>
      </c>
      <c r="K75" s="49">
        <f t="shared" si="6"/>
        <v>60</v>
      </c>
      <c r="L75" s="49">
        <f t="shared" si="6"/>
        <v>20070</v>
      </c>
      <c r="M75" s="53">
        <f t="shared" si="6"/>
        <v>119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902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787</v>
      </c>
      <c r="I77" s="107">
        <f t="shared" si="7"/>
        <v>0</v>
      </c>
      <c r="J77" s="107">
        <f t="shared" si="7"/>
        <v>808</v>
      </c>
      <c r="K77" s="107">
        <f t="shared" si="7"/>
        <v>2</v>
      </c>
      <c r="L77" s="107">
        <f t="shared" si="7"/>
        <v>1595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309</v>
      </c>
      <c r="D78" s="108">
        <f>SUM(D68:D74)</f>
        <v>4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302</v>
      </c>
      <c r="I78" s="107">
        <f t="shared" si="8"/>
        <v>1</v>
      </c>
      <c r="J78" s="107">
        <f t="shared" si="8"/>
        <v>327</v>
      </c>
      <c r="K78" s="107">
        <f t="shared" si="8"/>
        <v>3</v>
      </c>
      <c r="L78" s="107">
        <f t="shared" si="8"/>
        <v>629</v>
      </c>
      <c r="M78" s="107">
        <f t="shared" si="8"/>
        <v>4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10848</v>
      </c>
      <c r="D81" s="199"/>
      <c r="E81" s="114" t="s">
        <v>27</v>
      </c>
      <c r="F81" s="58">
        <f>D75-F75</f>
        <v>94</v>
      </c>
      <c r="G81" s="115" t="s">
        <v>29</v>
      </c>
      <c r="H81" s="56">
        <f>H75+I75</f>
        <v>9481</v>
      </c>
      <c r="I81" s="116">
        <f>I75</f>
        <v>59</v>
      </c>
      <c r="J81" s="56">
        <f>J75+K75</f>
        <v>10708</v>
      </c>
      <c r="K81" s="116">
        <f>K75</f>
        <v>60</v>
      </c>
      <c r="L81" s="56">
        <f>L75+M75</f>
        <v>20189</v>
      </c>
      <c r="M81" s="117">
        <f>M75</f>
        <v>119</v>
      </c>
    </row>
    <row r="82" spans="1:13" ht="13.5" customHeight="1">
      <c r="A82" s="96"/>
      <c r="B82" s="118" t="s">
        <v>105</v>
      </c>
      <c r="C82" s="200">
        <f>C81-C83-C84</f>
        <v>9636</v>
      </c>
      <c r="D82" s="200"/>
      <c r="E82" s="57" t="s">
        <v>27</v>
      </c>
      <c r="F82" s="59">
        <f>F81-F83-F84</f>
        <v>93</v>
      </c>
      <c r="G82" s="119" t="s">
        <v>103</v>
      </c>
      <c r="H82" s="57">
        <f aca="true" t="shared" si="9" ref="H82:M82">H81-H83-H84</f>
        <v>8391</v>
      </c>
      <c r="I82" s="120">
        <f t="shared" si="9"/>
        <v>58</v>
      </c>
      <c r="J82" s="57">
        <f t="shared" si="9"/>
        <v>9568</v>
      </c>
      <c r="K82" s="120">
        <f t="shared" si="9"/>
        <v>55</v>
      </c>
      <c r="L82" s="57">
        <f t="shared" si="9"/>
        <v>17959</v>
      </c>
      <c r="M82" s="121">
        <f t="shared" si="9"/>
        <v>113</v>
      </c>
    </row>
    <row r="83" spans="1:13" ht="13.5" customHeight="1">
      <c r="A83" s="96"/>
      <c r="B83" s="122" t="s">
        <v>101</v>
      </c>
      <c r="C83" s="201">
        <f>C77+D77-F77</f>
        <v>903</v>
      </c>
      <c r="D83" s="201"/>
      <c r="E83" s="127" t="s">
        <v>27</v>
      </c>
      <c r="F83" s="128">
        <f>D77-F77</f>
        <v>1</v>
      </c>
      <c r="G83" s="129" t="s">
        <v>103</v>
      </c>
      <c r="H83" s="130">
        <f>H77+I77</f>
        <v>787</v>
      </c>
      <c r="I83" s="131">
        <f>I77</f>
        <v>0</v>
      </c>
      <c r="J83" s="130">
        <f>J77+K77</f>
        <v>810</v>
      </c>
      <c r="K83" s="131">
        <f>K77</f>
        <v>2</v>
      </c>
      <c r="L83" s="123">
        <f>L77+M77</f>
        <v>1597</v>
      </c>
      <c r="M83" s="121">
        <f>M77</f>
        <v>2</v>
      </c>
    </row>
    <row r="84" spans="1:13" ht="13.5" customHeight="1">
      <c r="A84" s="96"/>
      <c r="B84" s="124" t="s">
        <v>104</v>
      </c>
      <c r="C84" s="202">
        <f>C78+D78-F78</f>
        <v>309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303</v>
      </c>
      <c r="I84" s="136">
        <f>I78</f>
        <v>1</v>
      </c>
      <c r="J84" s="135">
        <f>J78+K78</f>
        <v>330</v>
      </c>
      <c r="K84" s="136">
        <f>K78</f>
        <v>3</v>
      </c>
      <c r="L84" s="125">
        <f>L78+M78</f>
        <v>633</v>
      </c>
      <c r="M84" s="126">
        <f>M78</f>
        <v>4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Q44" sqref="Q44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45</v>
      </c>
      <c r="D4" s="65">
        <v>44</v>
      </c>
      <c r="E4" s="65">
        <v>44</v>
      </c>
      <c r="F4" s="65">
        <v>52</v>
      </c>
      <c r="G4" s="65">
        <v>56</v>
      </c>
      <c r="H4" s="46">
        <f>SUM(C4:G4)</f>
        <v>241</v>
      </c>
      <c r="I4" s="65">
        <v>60</v>
      </c>
      <c r="J4" s="65">
        <v>61</v>
      </c>
      <c r="K4" s="65">
        <v>57</v>
      </c>
      <c r="L4" s="65">
        <v>56</v>
      </c>
      <c r="M4" s="65">
        <v>63</v>
      </c>
      <c r="N4" s="48">
        <f>SUM(I4:M4)</f>
        <v>297</v>
      </c>
      <c r="P4" s="78" t="s">
        <v>4</v>
      </c>
      <c r="Q4" s="79">
        <f>SUM(H4,I4,J4)</f>
        <v>362</v>
      </c>
      <c r="S4" s="66"/>
    </row>
    <row r="5" spans="2:19" ht="13.5">
      <c r="B5" s="64" t="s">
        <v>5</v>
      </c>
      <c r="C5" s="65">
        <v>29</v>
      </c>
      <c r="D5" s="65">
        <v>45</v>
      </c>
      <c r="E5" s="65">
        <v>44</v>
      </c>
      <c r="F5" s="65">
        <v>49</v>
      </c>
      <c r="G5" s="65">
        <v>54</v>
      </c>
      <c r="H5" s="46">
        <f>SUM(C5:G5)</f>
        <v>221</v>
      </c>
      <c r="I5" s="65">
        <v>56</v>
      </c>
      <c r="J5" s="65">
        <v>72</v>
      </c>
      <c r="K5" s="65">
        <v>50</v>
      </c>
      <c r="L5" s="65">
        <v>54</v>
      </c>
      <c r="M5" s="65">
        <v>59</v>
      </c>
      <c r="N5" s="48">
        <f>SUM(I5:M5)</f>
        <v>291</v>
      </c>
      <c r="P5" s="78" t="s">
        <v>5</v>
      </c>
      <c r="Q5" s="79">
        <f>SUM(H5,I5,J5)</f>
        <v>349</v>
      </c>
      <c r="S5" s="66"/>
    </row>
    <row r="6" spans="2:19" ht="13.5">
      <c r="B6" s="71" t="s">
        <v>6</v>
      </c>
      <c r="C6" s="46">
        <f aca="true" t="shared" si="0" ref="C6:N6">SUM(C4:C5)</f>
        <v>74</v>
      </c>
      <c r="D6" s="46">
        <f t="shared" si="0"/>
        <v>89</v>
      </c>
      <c r="E6" s="46">
        <f t="shared" si="0"/>
        <v>88</v>
      </c>
      <c r="F6" s="46">
        <f t="shared" si="0"/>
        <v>101</v>
      </c>
      <c r="G6" s="46">
        <f t="shared" si="0"/>
        <v>110</v>
      </c>
      <c r="H6" s="46">
        <f t="shared" si="0"/>
        <v>462</v>
      </c>
      <c r="I6" s="46">
        <f t="shared" si="0"/>
        <v>116</v>
      </c>
      <c r="J6" s="46">
        <f t="shared" si="0"/>
        <v>133</v>
      </c>
      <c r="K6" s="46">
        <f t="shared" si="0"/>
        <v>107</v>
      </c>
      <c r="L6" s="46">
        <f t="shared" si="0"/>
        <v>110</v>
      </c>
      <c r="M6" s="46">
        <f t="shared" si="0"/>
        <v>122</v>
      </c>
      <c r="N6" s="48">
        <f t="shared" si="0"/>
        <v>588</v>
      </c>
      <c r="P6" s="80" t="s">
        <v>6</v>
      </c>
      <c r="Q6" s="81">
        <f>SUM(Q4:Q5)</f>
        <v>711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65</v>
      </c>
      <c r="D8" s="65">
        <v>73</v>
      </c>
      <c r="E8" s="65">
        <v>61</v>
      </c>
      <c r="F8" s="65">
        <v>60</v>
      </c>
      <c r="G8" s="65">
        <v>65</v>
      </c>
      <c r="H8" s="46">
        <f>SUM(C8:G8)</f>
        <v>324</v>
      </c>
      <c r="I8" s="65">
        <v>81</v>
      </c>
      <c r="J8" s="65">
        <v>84</v>
      </c>
      <c r="K8" s="65">
        <v>88</v>
      </c>
      <c r="L8" s="65">
        <v>104</v>
      </c>
      <c r="M8" s="65">
        <v>136</v>
      </c>
      <c r="N8" s="48">
        <f>SUM(I8:M8)</f>
        <v>493</v>
      </c>
      <c r="P8" s="204" t="s">
        <v>133</v>
      </c>
      <c r="Q8" s="204"/>
      <c r="S8" s="66"/>
    </row>
    <row r="9" spans="2:19" ht="13.5">
      <c r="B9" s="64" t="s">
        <v>5</v>
      </c>
      <c r="C9" s="65">
        <v>49</v>
      </c>
      <c r="D9" s="65">
        <v>58</v>
      </c>
      <c r="E9" s="65">
        <v>51</v>
      </c>
      <c r="F9" s="65">
        <v>74</v>
      </c>
      <c r="G9" s="65">
        <v>56</v>
      </c>
      <c r="H9" s="46">
        <f>SUM(C9:G9)</f>
        <v>288</v>
      </c>
      <c r="I9" s="65">
        <v>71</v>
      </c>
      <c r="J9" s="65">
        <v>76</v>
      </c>
      <c r="K9" s="65">
        <v>74</v>
      </c>
      <c r="L9" s="65">
        <v>95</v>
      </c>
      <c r="M9" s="65">
        <v>95</v>
      </c>
      <c r="N9" s="48">
        <f>SUM(I9:M9)</f>
        <v>411</v>
      </c>
      <c r="P9" s="78" t="s">
        <v>4</v>
      </c>
      <c r="Q9" s="79">
        <f>SUM(H4,N4,H8,N8)</f>
        <v>1355</v>
      </c>
      <c r="S9" s="66"/>
    </row>
    <row r="10" spans="2:19" ht="13.5">
      <c r="B10" s="71" t="s">
        <v>6</v>
      </c>
      <c r="C10" s="46">
        <f aca="true" t="shared" si="1" ref="C10:N10">SUM(C8:C9)</f>
        <v>114</v>
      </c>
      <c r="D10" s="46">
        <f t="shared" si="1"/>
        <v>131</v>
      </c>
      <c r="E10" s="46">
        <f t="shared" si="1"/>
        <v>112</v>
      </c>
      <c r="F10" s="46">
        <f t="shared" si="1"/>
        <v>134</v>
      </c>
      <c r="G10" s="46">
        <f t="shared" si="1"/>
        <v>121</v>
      </c>
      <c r="H10" s="46">
        <f t="shared" si="1"/>
        <v>612</v>
      </c>
      <c r="I10" s="46">
        <f t="shared" si="1"/>
        <v>152</v>
      </c>
      <c r="J10" s="46">
        <f t="shared" si="1"/>
        <v>160</v>
      </c>
      <c r="K10" s="46">
        <f t="shared" si="1"/>
        <v>162</v>
      </c>
      <c r="L10" s="46">
        <f t="shared" si="1"/>
        <v>199</v>
      </c>
      <c r="M10" s="46">
        <f t="shared" si="1"/>
        <v>231</v>
      </c>
      <c r="N10" s="48">
        <f t="shared" si="1"/>
        <v>904</v>
      </c>
      <c r="P10" s="78" t="s">
        <v>5</v>
      </c>
      <c r="Q10" s="79">
        <f>SUM(H5,N5,H9,N9)</f>
        <v>1211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2566</v>
      </c>
      <c r="S11" s="66"/>
    </row>
    <row r="12" spans="2:19" ht="13.5">
      <c r="B12" s="64" t="s">
        <v>4</v>
      </c>
      <c r="C12" s="65">
        <v>117</v>
      </c>
      <c r="D12" s="65">
        <v>94</v>
      </c>
      <c r="E12" s="65">
        <v>80</v>
      </c>
      <c r="F12" s="65">
        <v>63</v>
      </c>
      <c r="G12" s="65">
        <v>78</v>
      </c>
      <c r="H12" s="46">
        <f>SUM(C12:G12)</f>
        <v>432</v>
      </c>
      <c r="I12" s="65">
        <v>74</v>
      </c>
      <c r="J12" s="65">
        <v>56</v>
      </c>
      <c r="K12" s="65">
        <v>63</v>
      </c>
      <c r="L12" s="65">
        <v>74</v>
      </c>
      <c r="M12" s="65">
        <v>58</v>
      </c>
      <c r="N12" s="48">
        <f>SUM(I12:M12)</f>
        <v>325</v>
      </c>
      <c r="P12" s="82"/>
      <c r="Q12" s="83"/>
      <c r="S12" s="66"/>
    </row>
    <row r="13" spans="2:19" ht="13.5">
      <c r="B13" s="64" t="s">
        <v>5</v>
      </c>
      <c r="C13" s="65">
        <v>86</v>
      </c>
      <c r="D13" s="65">
        <v>73</v>
      </c>
      <c r="E13" s="65">
        <v>57</v>
      </c>
      <c r="F13" s="65">
        <v>57</v>
      </c>
      <c r="G13" s="65">
        <v>61</v>
      </c>
      <c r="H13" s="46">
        <f>SUM(C13:G13)</f>
        <v>334</v>
      </c>
      <c r="I13" s="65">
        <v>58</v>
      </c>
      <c r="J13" s="65">
        <v>60</v>
      </c>
      <c r="K13" s="65">
        <v>58</v>
      </c>
      <c r="L13" s="65">
        <v>45</v>
      </c>
      <c r="M13" s="65">
        <v>58</v>
      </c>
      <c r="N13" s="48">
        <f>SUM(I13:M13)</f>
        <v>279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203</v>
      </c>
      <c r="D14" s="46">
        <f t="shared" si="2"/>
        <v>167</v>
      </c>
      <c r="E14" s="46">
        <f t="shared" si="2"/>
        <v>137</v>
      </c>
      <c r="F14" s="46">
        <f t="shared" si="2"/>
        <v>120</v>
      </c>
      <c r="G14" s="46">
        <f t="shared" si="2"/>
        <v>139</v>
      </c>
      <c r="H14" s="46">
        <f t="shared" si="2"/>
        <v>766</v>
      </c>
      <c r="I14" s="46">
        <f t="shared" si="2"/>
        <v>132</v>
      </c>
      <c r="J14" s="46">
        <f t="shared" si="2"/>
        <v>116</v>
      </c>
      <c r="K14" s="46">
        <f t="shared" si="2"/>
        <v>121</v>
      </c>
      <c r="L14" s="46">
        <f t="shared" si="2"/>
        <v>119</v>
      </c>
      <c r="M14" s="46">
        <f t="shared" si="2"/>
        <v>116</v>
      </c>
      <c r="N14" s="48">
        <f t="shared" si="2"/>
        <v>604</v>
      </c>
      <c r="P14" s="78" t="s">
        <v>4</v>
      </c>
      <c r="Q14" s="79">
        <f>SUM(H12,N12,H16,N16,H20,N20,H24,N24,H28,N28,H32,N32,H36,N36,H40,N40,H44,I44,J44,K44,L44,M44)</f>
        <v>8126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9497</v>
      </c>
      <c r="S15" s="66"/>
    </row>
    <row r="16" spans="2:19" ht="13.5">
      <c r="B16" s="64" t="s">
        <v>4</v>
      </c>
      <c r="C16" s="65">
        <v>85</v>
      </c>
      <c r="D16" s="65">
        <v>67</v>
      </c>
      <c r="E16" s="65">
        <v>55</v>
      </c>
      <c r="F16" s="65">
        <v>58</v>
      </c>
      <c r="G16" s="65">
        <v>64</v>
      </c>
      <c r="H16" s="46">
        <f>SUM(C16:G16)</f>
        <v>329</v>
      </c>
      <c r="I16" s="65">
        <v>74</v>
      </c>
      <c r="J16" s="65">
        <v>84</v>
      </c>
      <c r="K16" s="65">
        <v>85</v>
      </c>
      <c r="L16" s="65">
        <v>105</v>
      </c>
      <c r="M16" s="65">
        <v>95</v>
      </c>
      <c r="N16" s="48">
        <f>SUM(I16:M16)</f>
        <v>443</v>
      </c>
      <c r="P16" s="80" t="s">
        <v>6</v>
      </c>
      <c r="Q16" s="81">
        <f>SUM(Q14:Q15)</f>
        <v>17623</v>
      </c>
      <c r="S16" s="66"/>
    </row>
    <row r="17" spans="2:19" ht="13.5">
      <c r="B17" s="64" t="s">
        <v>5</v>
      </c>
      <c r="C17" s="65">
        <v>55</v>
      </c>
      <c r="D17" s="65">
        <v>74</v>
      </c>
      <c r="E17" s="65">
        <v>44</v>
      </c>
      <c r="F17" s="65">
        <v>54</v>
      </c>
      <c r="G17" s="65">
        <v>64</v>
      </c>
      <c r="H17" s="46">
        <f>SUM(C17:G17)</f>
        <v>291</v>
      </c>
      <c r="I17" s="65">
        <v>81</v>
      </c>
      <c r="J17" s="65">
        <v>80</v>
      </c>
      <c r="K17" s="65">
        <v>85</v>
      </c>
      <c r="L17" s="65">
        <v>92</v>
      </c>
      <c r="M17" s="65">
        <v>92</v>
      </c>
      <c r="N17" s="48">
        <f>SUM(I17:M17)</f>
        <v>430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140</v>
      </c>
      <c r="D18" s="46">
        <f t="shared" si="3"/>
        <v>141</v>
      </c>
      <c r="E18" s="46">
        <f t="shared" si="3"/>
        <v>99</v>
      </c>
      <c r="F18" s="46">
        <f t="shared" si="3"/>
        <v>112</v>
      </c>
      <c r="G18" s="46">
        <f t="shared" si="3"/>
        <v>128</v>
      </c>
      <c r="H18" s="46">
        <f t="shared" si="3"/>
        <v>620</v>
      </c>
      <c r="I18" s="46">
        <f t="shared" si="3"/>
        <v>155</v>
      </c>
      <c r="J18" s="46">
        <f t="shared" si="3"/>
        <v>164</v>
      </c>
      <c r="K18" s="46">
        <f t="shared" si="3"/>
        <v>170</v>
      </c>
      <c r="L18" s="46">
        <f t="shared" si="3"/>
        <v>197</v>
      </c>
      <c r="M18" s="46">
        <f t="shared" si="3"/>
        <v>187</v>
      </c>
      <c r="N18" s="48">
        <f t="shared" si="3"/>
        <v>873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4150</v>
      </c>
      <c r="S19" s="66"/>
    </row>
    <row r="20" spans="2:19" ht="13.5">
      <c r="B20" s="64" t="s">
        <v>4</v>
      </c>
      <c r="C20" s="65">
        <v>99</v>
      </c>
      <c r="D20" s="65">
        <v>93</v>
      </c>
      <c r="E20" s="65">
        <v>121</v>
      </c>
      <c r="F20" s="65">
        <v>121</v>
      </c>
      <c r="G20" s="65">
        <v>123</v>
      </c>
      <c r="H20" s="46">
        <f>SUM(C20:G20)</f>
        <v>557</v>
      </c>
      <c r="I20" s="65">
        <v>115</v>
      </c>
      <c r="J20" s="65">
        <v>114</v>
      </c>
      <c r="K20" s="65">
        <v>132</v>
      </c>
      <c r="L20" s="65">
        <v>137</v>
      </c>
      <c r="M20" s="65">
        <v>115</v>
      </c>
      <c r="N20" s="48">
        <f>SUM(I20:M20)</f>
        <v>613</v>
      </c>
      <c r="P20" s="78" t="s">
        <v>5</v>
      </c>
      <c r="Q20" s="79">
        <f>SUM(H29,N29,H33,N33,H37,N37,H41,N41,H45,I45,J45,K45,L45,M45)</f>
        <v>5688</v>
      </c>
      <c r="S20" s="66"/>
    </row>
    <row r="21" spans="2:19" ht="13.5">
      <c r="B21" s="64" t="s">
        <v>5</v>
      </c>
      <c r="C21" s="65">
        <v>89</v>
      </c>
      <c r="D21" s="65">
        <v>87</v>
      </c>
      <c r="E21" s="65">
        <v>109</v>
      </c>
      <c r="F21" s="65">
        <v>131</v>
      </c>
      <c r="G21" s="65">
        <v>111</v>
      </c>
      <c r="H21" s="46">
        <f>SUM(C21:G21)</f>
        <v>527</v>
      </c>
      <c r="I21" s="65">
        <v>115</v>
      </c>
      <c r="J21" s="65">
        <v>137</v>
      </c>
      <c r="K21" s="65">
        <v>119</v>
      </c>
      <c r="L21" s="65">
        <v>144</v>
      </c>
      <c r="M21" s="65">
        <v>110</v>
      </c>
      <c r="N21" s="48">
        <f>SUM(I21:M21)</f>
        <v>625</v>
      </c>
      <c r="P21" s="80" t="s">
        <v>6</v>
      </c>
      <c r="Q21" s="81">
        <f>SUM(Q19:Q20)</f>
        <v>9838</v>
      </c>
      <c r="S21" s="66"/>
    </row>
    <row r="22" spans="2:19" ht="13.5">
      <c r="B22" s="71" t="s">
        <v>6</v>
      </c>
      <c r="C22" s="46">
        <f aca="true" t="shared" si="4" ref="C22:N22">SUM(C20:C21)</f>
        <v>188</v>
      </c>
      <c r="D22" s="46">
        <f t="shared" si="4"/>
        <v>180</v>
      </c>
      <c r="E22" s="46">
        <f t="shared" si="4"/>
        <v>230</v>
      </c>
      <c r="F22" s="46">
        <f t="shared" si="4"/>
        <v>252</v>
      </c>
      <c r="G22" s="46">
        <f t="shared" si="4"/>
        <v>234</v>
      </c>
      <c r="H22" s="46">
        <f t="shared" si="4"/>
        <v>1084</v>
      </c>
      <c r="I22" s="46">
        <f t="shared" si="4"/>
        <v>230</v>
      </c>
      <c r="J22" s="46">
        <f t="shared" si="4"/>
        <v>251</v>
      </c>
      <c r="K22" s="46">
        <f t="shared" si="4"/>
        <v>251</v>
      </c>
      <c r="L22" s="46">
        <f t="shared" si="4"/>
        <v>281</v>
      </c>
      <c r="M22" s="46">
        <f t="shared" si="4"/>
        <v>225</v>
      </c>
      <c r="N22" s="48">
        <f t="shared" si="4"/>
        <v>1238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111</v>
      </c>
      <c r="D24" s="65">
        <v>109</v>
      </c>
      <c r="E24" s="65">
        <v>135</v>
      </c>
      <c r="F24" s="65">
        <v>118</v>
      </c>
      <c r="G24" s="65">
        <v>121</v>
      </c>
      <c r="H24" s="46">
        <f>SUM(C24:G24)</f>
        <v>594</v>
      </c>
      <c r="I24" s="65">
        <v>140</v>
      </c>
      <c r="J24" s="65">
        <v>134</v>
      </c>
      <c r="K24" s="65">
        <v>142</v>
      </c>
      <c r="L24" s="65">
        <v>127</v>
      </c>
      <c r="M24" s="65">
        <v>140</v>
      </c>
      <c r="N24" s="48">
        <f>SUM(I24:M24)</f>
        <v>683</v>
      </c>
      <c r="P24" s="78" t="s">
        <v>4</v>
      </c>
      <c r="Q24" s="79">
        <f>SUM(N28,H32,N32,H36,N36,H40,N40,H44,I44,J44,K44,L44,M44)</f>
        <v>3455</v>
      </c>
      <c r="S24" s="66"/>
    </row>
    <row r="25" spans="2:19" ht="13.5">
      <c r="B25" s="64" t="s">
        <v>5</v>
      </c>
      <c r="C25" s="65">
        <v>141</v>
      </c>
      <c r="D25" s="65">
        <v>139</v>
      </c>
      <c r="E25" s="65">
        <v>156</v>
      </c>
      <c r="F25" s="65">
        <v>141</v>
      </c>
      <c r="G25" s="65">
        <v>120</v>
      </c>
      <c r="H25" s="46">
        <f>SUM(C25:G25)</f>
        <v>697</v>
      </c>
      <c r="I25" s="65">
        <v>137</v>
      </c>
      <c r="J25" s="65">
        <v>111</v>
      </c>
      <c r="K25" s="65">
        <v>132</v>
      </c>
      <c r="L25" s="65">
        <v>118</v>
      </c>
      <c r="M25" s="65">
        <v>128</v>
      </c>
      <c r="N25" s="48">
        <f>SUM(I25:M25)</f>
        <v>626</v>
      </c>
      <c r="P25" s="78" t="s">
        <v>5</v>
      </c>
      <c r="Q25" s="79">
        <f>SUM(N29,H33,N33,H37,N37,H41,N41,H45,I45,J45,K45,L45,M45)</f>
        <v>4976</v>
      </c>
      <c r="S25" s="66"/>
    </row>
    <row r="26" spans="2:19" ht="13.5">
      <c r="B26" s="71" t="s">
        <v>6</v>
      </c>
      <c r="C26" s="46">
        <f aca="true" t="shared" si="5" ref="C26:N26">SUM(C24:C25)</f>
        <v>252</v>
      </c>
      <c r="D26" s="46">
        <f t="shared" si="5"/>
        <v>248</v>
      </c>
      <c r="E26" s="46">
        <f t="shared" si="5"/>
        <v>291</v>
      </c>
      <c r="F26" s="46">
        <f t="shared" si="5"/>
        <v>259</v>
      </c>
      <c r="G26" s="46">
        <f t="shared" si="5"/>
        <v>241</v>
      </c>
      <c r="H26" s="46">
        <f t="shared" si="5"/>
        <v>1291</v>
      </c>
      <c r="I26" s="46">
        <f t="shared" si="5"/>
        <v>277</v>
      </c>
      <c r="J26" s="46">
        <f t="shared" si="5"/>
        <v>245</v>
      </c>
      <c r="K26" s="46">
        <f t="shared" si="5"/>
        <v>274</v>
      </c>
      <c r="L26" s="46">
        <f t="shared" si="5"/>
        <v>245</v>
      </c>
      <c r="M26" s="46">
        <f t="shared" si="5"/>
        <v>268</v>
      </c>
      <c r="N26" s="48">
        <f t="shared" si="5"/>
        <v>1309</v>
      </c>
      <c r="P26" s="80" t="s">
        <v>6</v>
      </c>
      <c r="Q26" s="81">
        <f>SUM(Q24:Q25)</f>
        <v>8431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140</v>
      </c>
      <c r="D28" s="65">
        <v>141</v>
      </c>
      <c r="E28" s="65">
        <v>122</v>
      </c>
      <c r="F28" s="65">
        <v>147</v>
      </c>
      <c r="G28" s="65">
        <v>145</v>
      </c>
      <c r="H28" s="46">
        <f>SUM(C28:G28)</f>
        <v>695</v>
      </c>
      <c r="I28" s="65">
        <v>145</v>
      </c>
      <c r="J28" s="65">
        <v>137</v>
      </c>
      <c r="K28" s="65">
        <v>146</v>
      </c>
      <c r="L28" s="65">
        <v>158</v>
      </c>
      <c r="M28" s="65">
        <v>195</v>
      </c>
      <c r="N28" s="48">
        <f>SUM(I28:M28)</f>
        <v>781</v>
      </c>
      <c r="P28" s="204" t="s">
        <v>187</v>
      </c>
      <c r="Q28" s="204"/>
      <c r="S28" s="66"/>
    </row>
    <row r="29" spans="2:19" ht="13.5">
      <c r="B29" s="64" t="s">
        <v>5</v>
      </c>
      <c r="C29" s="65">
        <v>145</v>
      </c>
      <c r="D29" s="65">
        <v>132</v>
      </c>
      <c r="E29" s="65">
        <v>135</v>
      </c>
      <c r="F29" s="65">
        <v>132</v>
      </c>
      <c r="G29" s="65">
        <v>168</v>
      </c>
      <c r="H29" s="46">
        <f>SUM(C29:G29)</f>
        <v>712</v>
      </c>
      <c r="I29" s="65">
        <v>163</v>
      </c>
      <c r="J29" s="65">
        <v>176</v>
      </c>
      <c r="K29" s="65">
        <v>188</v>
      </c>
      <c r="L29" s="65">
        <v>203</v>
      </c>
      <c r="M29" s="65">
        <v>205</v>
      </c>
      <c r="N29" s="48">
        <f>SUM(I29:M29)</f>
        <v>935</v>
      </c>
      <c r="P29" s="78" t="s">
        <v>4</v>
      </c>
      <c r="Q29" s="79">
        <f>SUM(H32,N32,H36,N36,H40,N40,H44,I44,J44,K44,L44,M44)</f>
        <v>2674</v>
      </c>
      <c r="S29" s="66"/>
    </row>
    <row r="30" spans="2:19" ht="13.5">
      <c r="B30" s="71" t="s">
        <v>6</v>
      </c>
      <c r="C30" s="46">
        <f aca="true" t="shared" si="6" ref="C30:N30">SUM(C28:C29)</f>
        <v>285</v>
      </c>
      <c r="D30" s="46">
        <f t="shared" si="6"/>
        <v>273</v>
      </c>
      <c r="E30" s="46">
        <f t="shared" si="6"/>
        <v>257</v>
      </c>
      <c r="F30" s="46">
        <f t="shared" si="6"/>
        <v>279</v>
      </c>
      <c r="G30" s="46">
        <f t="shared" si="6"/>
        <v>313</v>
      </c>
      <c r="H30" s="46">
        <f t="shared" si="6"/>
        <v>1407</v>
      </c>
      <c r="I30" s="46">
        <f t="shared" si="6"/>
        <v>308</v>
      </c>
      <c r="J30" s="46">
        <f t="shared" si="6"/>
        <v>313</v>
      </c>
      <c r="K30" s="46">
        <f t="shared" si="6"/>
        <v>334</v>
      </c>
      <c r="L30" s="46">
        <f t="shared" si="6"/>
        <v>361</v>
      </c>
      <c r="M30" s="46">
        <f t="shared" si="6"/>
        <v>400</v>
      </c>
      <c r="N30" s="48">
        <f t="shared" si="6"/>
        <v>1716</v>
      </c>
      <c r="P30" s="78" t="s">
        <v>5</v>
      </c>
      <c r="Q30" s="79">
        <f>SUM(H33,N33,H37,N37,H41,N41,H45,I45,J45,K45,L45,M45)</f>
        <v>4041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6715</v>
      </c>
      <c r="S31" s="66"/>
    </row>
    <row r="32" spans="2:19" ht="13.5">
      <c r="B32" s="64" t="s">
        <v>4</v>
      </c>
      <c r="C32" s="65">
        <v>192</v>
      </c>
      <c r="D32" s="65">
        <v>185</v>
      </c>
      <c r="E32" s="65">
        <v>209</v>
      </c>
      <c r="F32" s="65">
        <v>157</v>
      </c>
      <c r="G32" s="65">
        <v>126</v>
      </c>
      <c r="H32" s="46">
        <f>SUM(C32:G32)</f>
        <v>869</v>
      </c>
      <c r="I32" s="65">
        <v>105</v>
      </c>
      <c r="J32" s="65">
        <v>144</v>
      </c>
      <c r="K32" s="65">
        <v>129</v>
      </c>
      <c r="L32" s="65">
        <v>142</v>
      </c>
      <c r="M32" s="65">
        <v>122</v>
      </c>
      <c r="N32" s="48">
        <f>SUM(I32:M32)</f>
        <v>642</v>
      </c>
      <c r="S32" s="66"/>
    </row>
    <row r="33" spans="2:19" ht="13.5">
      <c r="B33" s="64" t="s">
        <v>5</v>
      </c>
      <c r="C33" s="65">
        <v>240</v>
      </c>
      <c r="D33" s="65">
        <v>241</v>
      </c>
      <c r="E33" s="65">
        <v>200</v>
      </c>
      <c r="F33" s="65">
        <v>217</v>
      </c>
      <c r="G33" s="65">
        <v>177</v>
      </c>
      <c r="H33" s="46">
        <f>SUM(C33:G33)</f>
        <v>1075</v>
      </c>
      <c r="I33" s="65">
        <v>176</v>
      </c>
      <c r="J33" s="65">
        <v>205</v>
      </c>
      <c r="K33" s="65">
        <v>209</v>
      </c>
      <c r="L33" s="65">
        <v>210</v>
      </c>
      <c r="M33" s="65">
        <v>193</v>
      </c>
      <c r="N33" s="48">
        <f>SUM(I33:M33)</f>
        <v>993</v>
      </c>
      <c r="S33" s="66"/>
    </row>
    <row r="34" spans="2:19" ht="13.5">
      <c r="B34" s="71" t="s">
        <v>6</v>
      </c>
      <c r="C34" s="46">
        <f aca="true" t="shared" si="7" ref="C34:N34">SUM(C32:C33)</f>
        <v>432</v>
      </c>
      <c r="D34" s="46">
        <f t="shared" si="7"/>
        <v>426</v>
      </c>
      <c r="E34" s="46">
        <f t="shared" si="7"/>
        <v>409</v>
      </c>
      <c r="F34" s="46">
        <f t="shared" si="7"/>
        <v>374</v>
      </c>
      <c r="G34" s="46">
        <f t="shared" si="7"/>
        <v>303</v>
      </c>
      <c r="H34" s="46">
        <f t="shared" si="7"/>
        <v>1944</v>
      </c>
      <c r="I34" s="46">
        <f t="shared" si="7"/>
        <v>281</v>
      </c>
      <c r="J34" s="46">
        <f t="shared" si="7"/>
        <v>349</v>
      </c>
      <c r="K34" s="46">
        <f t="shared" si="7"/>
        <v>338</v>
      </c>
      <c r="L34" s="46">
        <f t="shared" si="7"/>
        <v>352</v>
      </c>
      <c r="M34" s="46">
        <f t="shared" si="7"/>
        <v>315</v>
      </c>
      <c r="N34" s="48">
        <f t="shared" si="7"/>
        <v>1635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146</v>
      </c>
      <c r="D36" s="65">
        <v>104</v>
      </c>
      <c r="E36" s="65">
        <v>125</v>
      </c>
      <c r="F36" s="65">
        <v>117</v>
      </c>
      <c r="G36" s="65">
        <v>106</v>
      </c>
      <c r="H36" s="46">
        <f>SUM(C36:G36)</f>
        <v>598</v>
      </c>
      <c r="I36" s="65">
        <v>100</v>
      </c>
      <c r="J36" s="65">
        <v>82</v>
      </c>
      <c r="K36" s="65">
        <v>87</v>
      </c>
      <c r="L36" s="65">
        <v>74</v>
      </c>
      <c r="M36" s="65">
        <v>44</v>
      </c>
      <c r="N36" s="48">
        <f>SUM(I36:M36)</f>
        <v>387</v>
      </c>
      <c r="S36" s="66"/>
    </row>
    <row r="37" spans="2:19" ht="13.5">
      <c r="B37" s="64" t="s">
        <v>5</v>
      </c>
      <c r="C37" s="65">
        <v>171</v>
      </c>
      <c r="D37" s="65">
        <v>151</v>
      </c>
      <c r="E37" s="65">
        <v>176</v>
      </c>
      <c r="F37" s="65">
        <v>165</v>
      </c>
      <c r="G37" s="65">
        <v>151</v>
      </c>
      <c r="H37" s="46">
        <f>SUM(C37:G37)</f>
        <v>814</v>
      </c>
      <c r="I37" s="65">
        <v>158</v>
      </c>
      <c r="J37" s="65">
        <v>151</v>
      </c>
      <c r="K37" s="65">
        <v>120</v>
      </c>
      <c r="L37" s="65">
        <v>113</v>
      </c>
      <c r="M37" s="65">
        <v>137</v>
      </c>
      <c r="N37" s="48">
        <f>SUM(I37:M37)</f>
        <v>679</v>
      </c>
      <c r="S37" s="66"/>
    </row>
    <row r="38" spans="2:19" ht="13.5">
      <c r="B38" s="71" t="s">
        <v>6</v>
      </c>
      <c r="C38" s="46">
        <f aca="true" t="shared" si="8" ref="C38:N38">SUM(C36:C37)</f>
        <v>317</v>
      </c>
      <c r="D38" s="46">
        <f t="shared" si="8"/>
        <v>255</v>
      </c>
      <c r="E38" s="46">
        <f t="shared" si="8"/>
        <v>301</v>
      </c>
      <c r="F38" s="46">
        <f t="shared" si="8"/>
        <v>282</v>
      </c>
      <c r="G38" s="46">
        <f t="shared" si="8"/>
        <v>257</v>
      </c>
      <c r="H38" s="46">
        <f t="shared" si="8"/>
        <v>1412</v>
      </c>
      <c r="I38" s="46">
        <f t="shared" si="8"/>
        <v>258</v>
      </c>
      <c r="J38" s="46">
        <f t="shared" si="8"/>
        <v>233</v>
      </c>
      <c r="K38" s="46">
        <f t="shared" si="8"/>
        <v>207</v>
      </c>
      <c r="L38" s="46">
        <f t="shared" si="8"/>
        <v>187</v>
      </c>
      <c r="M38" s="46">
        <f t="shared" si="8"/>
        <v>181</v>
      </c>
      <c r="N38" s="48">
        <f t="shared" si="8"/>
        <v>1066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37</v>
      </c>
      <c r="D40" s="65">
        <v>46</v>
      </c>
      <c r="E40" s="65">
        <v>39</v>
      </c>
      <c r="F40" s="65">
        <v>22</v>
      </c>
      <c r="G40" s="65">
        <v>13</v>
      </c>
      <c r="H40" s="46">
        <f>SUM(C40:G40)</f>
        <v>157</v>
      </c>
      <c r="I40" s="65">
        <v>13</v>
      </c>
      <c r="J40" s="65">
        <v>2</v>
      </c>
      <c r="K40" s="65">
        <v>2</v>
      </c>
      <c r="L40" s="65">
        <v>2</v>
      </c>
      <c r="M40" s="65">
        <v>2</v>
      </c>
      <c r="N40" s="48">
        <f>SUM(I40:M40)</f>
        <v>21</v>
      </c>
      <c r="S40" s="66"/>
    </row>
    <row r="41" spans="2:19" ht="13.5">
      <c r="B41" s="64" t="s">
        <v>5</v>
      </c>
      <c r="C41" s="65">
        <v>95</v>
      </c>
      <c r="D41" s="65">
        <v>76</v>
      </c>
      <c r="E41" s="65">
        <v>56</v>
      </c>
      <c r="F41" s="65">
        <v>62</v>
      </c>
      <c r="G41" s="65">
        <v>42</v>
      </c>
      <c r="H41" s="46">
        <f>SUM(C41:G41)</f>
        <v>331</v>
      </c>
      <c r="I41" s="65">
        <v>42</v>
      </c>
      <c r="J41" s="65">
        <v>30</v>
      </c>
      <c r="K41" s="65">
        <v>19</v>
      </c>
      <c r="L41" s="65">
        <v>16</v>
      </c>
      <c r="M41" s="65">
        <v>16</v>
      </c>
      <c r="N41" s="48">
        <f>SUM(I41:M41)</f>
        <v>123</v>
      </c>
      <c r="S41" s="66"/>
    </row>
    <row r="42" spans="2:19" ht="13.5">
      <c r="B42" s="71" t="s">
        <v>6</v>
      </c>
      <c r="C42" s="46">
        <f aca="true" t="shared" si="9" ref="C42:N42">SUM(C40:C41)</f>
        <v>132</v>
      </c>
      <c r="D42" s="46">
        <f t="shared" si="9"/>
        <v>122</v>
      </c>
      <c r="E42" s="46">
        <f t="shared" si="9"/>
        <v>95</v>
      </c>
      <c r="F42" s="46">
        <f t="shared" si="9"/>
        <v>84</v>
      </c>
      <c r="G42" s="46">
        <f t="shared" si="9"/>
        <v>55</v>
      </c>
      <c r="H42" s="46">
        <f t="shared" si="9"/>
        <v>488</v>
      </c>
      <c r="I42" s="46">
        <f t="shared" si="9"/>
        <v>55</v>
      </c>
      <c r="J42" s="46">
        <f t="shared" si="9"/>
        <v>32</v>
      </c>
      <c r="K42" s="46">
        <f t="shared" si="9"/>
        <v>21</v>
      </c>
      <c r="L42" s="46">
        <f t="shared" si="9"/>
        <v>18</v>
      </c>
      <c r="M42" s="46">
        <f t="shared" si="9"/>
        <v>18</v>
      </c>
      <c r="N42" s="48">
        <f t="shared" si="9"/>
        <v>144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9481</v>
      </c>
      <c r="S44" s="66"/>
    </row>
    <row r="45" spans="2:19" ht="13.5">
      <c r="B45" s="64" t="s">
        <v>5</v>
      </c>
      <c r="C45" s="65">
        <v>7</v>
      </c>
      <c r="D45" s="65">
        <v>8</v>
      </c>
      <c r="E45" s="65">
        <v>3</v>
      </c>
      <c r="F45" s="65">
        <v>2</v>
      </c>
      <c r="G45" s="65">
        <v>3</v>
      </c>
      <c r="H45" s="46">
        <f>SUM(C45:G45)</f>
        <v>23</v>
      </c>
      <c r="I45" s="65">
        <v>0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10708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8</v>
      </c>
      <c r="E46" s="54">
        <f t="shared" si="10"/>
        <v>3</v>
      </c>
      <c r="F46" s="54">
        <f t="shared" si="10"/>
        <v>2</v>
      </c>
      <c r="G46" s="54">
        <f t="shared" si="10"/>
        <v>3</v>
      </c>
      <c r="H46" s="54">
        <f t="shared" si="10"/>
        <v>23</v>
      </c>
      <c r="I46" s="54">
        <f t="shared" si="10"/>
        <v>0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20189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2020-08-31T10:56:58Z</cp:lastPrinted>
  <dcterms:created xsi:type="dcterms:W3CDTF">2014-03-31T14:18:16Z</dcterms:created>
  <dcterms:modified xsi:type="dcterms:W3CDTF">2020-08-31T10:57:02Z</dcterms:modified>
  <cp:category/>
  <cp:version/>
  <cp:contentType/>
  <cp:contentStatus/>
</cp:coreProperties>
</file>