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<sst xmlns="http://schemas.openxmlformats.org/spreadsheetml/2006/main" count="366" uniqueCount="235">
  <si>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</si>
  <si>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</si>
  <si>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</si>
  <si>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</si>
  <si>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</si>
  <si>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</si>
  <si>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</si>
  <si>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</si>
  <si>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</si>
  <si>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</si>
  <si>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</si>
  <si>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</si>
  <si>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</si>
  <si>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</si>
  <si>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</si>
  <si>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</si>
  <si>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</si>
  <si>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</si>
  <si>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</si>
  <si>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</si>
  <si>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</si>
  <si>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</si>
  <si>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</si>
  <si>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</si>
  <si>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</si>
  <si>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</si>
  <si>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</si>
  <si>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</si>
  <si>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</si>
  <si>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</si>
  <si>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</si>
  <si>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</si>
  <si>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</si>
  <si>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</si>
  <si>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</si>
  <si>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</si>
  <si>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</si>
  <si>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</si>
  <si>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</si>
  <si>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</si>
  <si>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</si>
  <si>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</si>
  <si>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</si>
  <si>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</si>
  <si>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</si>
  <si>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</si>
  <si>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</si>
  <si>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</si>
  <si>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</si>
  <si>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</si>
  <si>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</si>
  <si>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</si>
  <si>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</si>
  <si>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</si>
  <si>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</si>
  <si>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</si>
  <si>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</si>
  <si>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</si>
  <si>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</si>
  <si>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</si>
  <si>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</si>
  <si>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</si>
  <si>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</si>
  <si>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</si>
  <si>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</si>
  <si>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</si>
  <si>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</si>
  <si>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</si>
  <si>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</si>
  <si>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</si>
  <si>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</si>
  <si>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</si>
  <si>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</si>
  <si>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</si>
  <si>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</si>
  <si>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</si>
  <si>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</si>
  <si>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</si>
  <si>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</si>
  <si>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</si>
  <si>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</si>
  <si>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</si>
  <si>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</si>
  <si>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</si>
  <si>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</si>
  <si>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</si>
  <si>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</si>
  <si>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</si>
  <si>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</si>
  <si>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</si>
  <si>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</si>
  <si>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</si>
  <si>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</si>
  <si>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</si>
  <si>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</si>
  <si>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</si>
  <si>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</si>
  <si>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</si>
  <si>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</si>
  <si>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</si>
  <si>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</si>
  <si>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</si>
  <si>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</si>
  <si>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</si>
  <si>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</si>
  <si>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</si>
  <si>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</si>
  <si>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</si>
  <si>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</si>
  <si>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</si>
  <si>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</si>
  <si>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</si>
  <si>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</si>
  <si>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</si>
  <si>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</si>
  <si>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</si>
  <si>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</si>
  <si>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</si>
  <si>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</si>
  <si>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</si>
  <si>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</si>
  <si>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</si>
  <si>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</si>
  <si>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</si>
  <si>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</si>
  <si>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</si>
  <si>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</si>
  <si>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</si>
  <si>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</si>
  <si>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</si>
  <si>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</si>
  <si>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</si>
  <si>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</si>
  <si>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</si>
  <si>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</si>
  <si>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</si>
  <si>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</si>
  <si>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</si>
  <si>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</si>
  <si>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</si>
  <si>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</si>
  <si>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</si>
  <si>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</si>
  <si>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</si>
  <si>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</si>
  <si>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</si>
  <si>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</si>
  <si>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</si>
  <si>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</si>
  <si>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</si>
  <si>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</si>
  <si>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</si>
  <si>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</si>
  <si>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</si>
  <si>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</si>
  <si>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</si>
  <si>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</si>
  <si>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</si>
  <si>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</si>
  <si>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</si>
  <si>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</si>
  <si>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</si>
  <si>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</si>
  <si>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</si>
  <si>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</si>
  <si>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</si>
  <si>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</si>
  <si>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</si>
  <si>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</si>
  <si>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</si>
  <si>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</si>
  <si>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</si>
  <si>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</si>
  <si>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</si>
  <si>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</si>
  <si>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</si>
  <si>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</si>
  <si>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</si>
  <si>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</si>
  <si>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</si>
  <si>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</si>
  <si>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</si>
  <si>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</si>
  <si>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</si>
  <si>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</si>
  <si>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</si>
  <si>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</si>
  <si>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</si>
  <si>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</si>
  <si>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</si>
  <si>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</si>
  <si>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</si>
  <si>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</si>
  <si>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</si>
  <si>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</si>
  <si>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</si>
  <si>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</si>
  <si>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</si>
  <si>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</si>
  <si>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</si>
  <si>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</si>
  <si>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</si>
  <si>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</si>
  <si>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</si>
  <si>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</si>
  <si>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</si>
  <si>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</si>
  <si>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</si>
  <si>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</si>
  <si>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</si>
  <si>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</si>
  <si>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</si>
  <si>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</si>
  <si>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</si>
  <si>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</si>
  <si>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</si>
  <si>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</si>
  <si>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</si>
  <si>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</si>
  <si>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</si>
  <si>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</si>
  <si>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</si>
  <si>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</si>
  <si>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</si>
  <si>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</si>
  <si>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</si>
  <si>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</si>
  <si>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</si>
  <si>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</si>
  <si>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</si>
  <si>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</si>
  <si>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 xml:space="preserve"> 　　　　  令和４月６月末現在</t>
  </si>
  <si>
    <t>令和４年６月末現在 ※外国人住民を含む</t>
  </si>
  <si>
    <t>（令和４年６月分）</t>
  </si>
  <si>
    <t>【令和４年６月末現在】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</si>
</sst>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25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76" fontId="25" fillId="0" borderId="59" xfId="0" applyNumberFormat="1" applyFont="1" applyBorder="1" applyAlignment="1">
      <alignment vertical="center"/>
    </xf>
    <xf numFmtId="3" fontId="25" fillId="0" borderId="60" xfId="0" applyNumberFormat="1" applyFont="1" applyBorder="1" applyAlignment="1">
      <alignment vertical="center"/>
    </xf>
    <xf numFmtId="3" fontId="25" fillId="0" borderId="61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69" xfId="0" applyFont="1" applyFill="1" applyBorder="1" applyAlignment="1" applyProtection="1">
      <alignment horizontal="center" vertical="center"/>
      <protection/>
    </xf>
    <xf numFmtId="0" fontId="0" fillId="4" borderId="7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AB18" sqref="AB1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72" t="s">
        <v>2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4"/>
      <c r="Y4" s="175" t="s">
        <v>3</v>
      </c>
      <c r="Z4" s="176"/>
      <c r="AA4" s="176"/>
      <c r="AB4" s="176"/>
      <c r="AC4" s="177"/>
    </row>
    <row r="5" spans="2:29" s="5" customFormat="1" ht="27" customHeight="1" thickBot="1">
      <c r="B5" s="9"/>
      <c r="C5" s="10"/>
      <c r="D5" s="178" t="s">
        <v>4</v>
      </c>
      <c r="E5" s="179"/>
      <c r="F5" s="179"/>
      <c r="G5" s="179"/>
      <c r="H5" s="179"/>
      <c r="I5" s="179"/>
      <c r="J5" s="179"/>
      <c r="K5" s="180"/>
      <c r="L5" s="178" t="s">
        <v>5</v>
      </c>
      <c r="M5" s="179"/>
      <c r="N5" s="179"/>
      <c r="O5" s="179"/>
      <c r="P5" s="179"/>
      <c r="Q5" s="179"/>
      <c r="R5" s="179"/>
      <c r="S5" s="180"/>
      <c r="T5" s="178" t="s">
        <v>6</v>
      </c>
      <c r="U5" s="179"/>
      <c r="V5" s="179"/>
      <c r="W5" s="179"/>
      <c r="X5" s="180"/>
      <c r="Y5" s="181" t="s">
        <v>223</v>
      </c>
      <c r="Z5" s="182"/>
      <c r="AA5" s="182"/>
      <c r="AB5" s="182"/>
      <c r="AC5" s="183"/>
    </row>
    <row r="6" spans="2:29" ht="16.5" customHeight="1">
      <c r="B6" s="11"/>
      <c r="C6" s="12"/>
      <c r="D6" s="184"/>
      <c r="E6" s="185"/>
      <c r="F6" s="12"/>
      <c r="G6" s="13" t="s">
        <v>7</v>
      </c>
      <c r="H6" s="186">
        <v>7984</v>
      </c>
      <c r="I6" s="186"/>
      <c r="J6" s="187">
        <v>34</v>
      </c>
      <c r="K6" s="188"/>
      <c r="L6" s="184"/>
      <c r="M6" s="185"/>
      <c r="N6" s="12"/>
      <c r="O6" s="13" t="s">
        <v>7</v>
      </c>
      <c r="P6" s="186">
        <v>9197</v>
      </c>
      <c r="Q6" s="186"/>
      <c r="R6" s="187">
        <v>50</v>
      </c>
      <c r="S6" s="188"/>
      <c r="T6" s="134"/>
      <c r="U6" s="135"/>
      <c r="V6" s="136" t="s">
        <v>7</v>
      </c>
      <c r="W6" s="137">
        <f aca="true" t="shared" si="0" ref="W6:W11">SUM(H6+P6)</f>
        <v>17181</v>
      </c>
      <c r="X6" s="138">
        <f aca="true" t="shared" si="1" ref="X6:X11">SUM(J6+R6)</f>
        <v>84</v>
      </c>
      <c r="Y6" s="11"/>
      <c r="Z6" s="12"/>
      <c r="AA6" s="13" t="s">
        <v>7</v>
      </c>
      <c r="AB6" s="14">
        <v>9354</v>
      </c>
      <c r="AC6" s="16">
        <v>67</v>
      </c>
    </row>
    <row r="7" spans="2:29" ht="16.5" customHeight="1">
      <c r="B7" s="189" t="s">
        <v>8</v>
      </c>
      <c r="C7" s="190"/>
      <c r="D7" s="191">
        <f>D10+D13</f>
        <v>9026</v>
      </c>
      <c r="E7" s="192"/>
      <c r="F7" s="18"/>
      <c r="G7" s="13" t="s">
        <v>9</v>
      </c>
      <c r="H7" s="193">
        <v>757</v>
      </c>
      <c r="I7" s="193"/>
      <c r="J7" s="194">
        <v>1</v>
      </c>
      <c r="K7" s="194"/>
      <c r="L7" s="191">
        <f>L10+L13</f>
        <v>10280</v>
      </c>
      <c r="M7" s="192"/>
      <c r="N7" s="18"/>
      <c r="O7" s="13" t="s">
        <v>9</v>
      </c>
      <c r="P7" s="193">
        <v>775</v>
      </c>
      <c r="Q7" s="193"/>
      <c r="R7" s="194">
        <v>5</v>
      </c>
      <c r="S7" s="194"/>
      <c r="T7" s="139">
        <f>SUM(W6:W8)</f>
        <v>19306</v>
      </c>
      <c r="U7" s="140"/>
      <c r="V7" s="136" t="s">
        <v>9</v>
      </c>
      <c r="W7" s="137">
        <f>SUM(H7+P7)</f>
        <v>1532</v>
      </c>
      <c r="X7" s="141">
        <f t="shared" si="1"/>
        <v>6</v>
      </c>
      <c r="Y7" s="17">
        <f>Y10+Y13</f>
        <v>10535</v>
      </c>
      <c r="Z7" s="18"/>
      <c r="AA7" s="13" t="s">
        <v>9</v>
      </c>
      <c r="AB7" s="15">
        <v>879</v>
      </c>
      <c r="AC7" s="19">
        <v>5</v>
      </c>
    </row>
    <row r="8" spans="2:29" ht="16.5" customHeight="1">
      <c r="B8" s="20"/>
      <c r="C8" s="21"/>
      <c r="D8" s="195">
        <f>D11+D14</f>
        <v>35</v>
      </c>
      <c r="E8" s="196"/>
      <c r="F8" s="23"/>
      <c r="G8" s="13" t="s">
        <v>10</v>
      </c>
      <c r="H8" s="193">
        <v>285</v>
      </c>
      <c r="I8" s="193"/>
      <c r="J8" s="194">
        <v>0</v>
      </c>
      <c r="K8" s="194"/>
      <c r="L8" s="195">
        <f>L11+L14</f>
        <v>58</v>
      </c>
      <c r="M8" s="196"/>
      <c r="N8" s="23"/>
      <c r="O8" s="13" t="s">
        <v>10</v>
      </c>
      <c r="P8" s="193">
        <v>308</v>
      </c>
      <c r="Q8" s="193"/>
      <c r="R8" s="194">
        <v>3</v>
      </c>
      <c r="S8" s="194"/>
      <c r="T8" s="142">
        <f>SUM(X6:X8)</f>
        <v>93</v>
      </c>
      <c r="U8" s="143"/>
      <c r="V8" s="136" t="s">
        <v>10</v>
      </c>
      <c r="W8" s="137">
        <f t="shared" si="0"/>
        <v>593</v>
      </c>
      <c r="X8" s="141">
        <f t="shared" si="1"/>
        <v>3</v>
      </c>
      <c r="Y8" s="22">
        <f>Y11+Y14</f>
        <v>72</v>
      </c>
      <c r="Z8" s="23"/>
      <c r="AA8" s="13" t="s">
        <v>10</v>
      </c>
      <c r="AB8" s="15">
        <v>302</v>
      </c>
      <c r="AC8" s="19">
        <v>0</v>
      </c>
    </row>
    <row r="9" spans="2:29" ht="16.5" customHeight="1">
      <c r="B9" s="24"/>
      <c r="C9" s="25"/>
      <c r="D9" s="197"/>
      <c r="E9" s="198"/>
      <c r="F9" s="12"/>
      <c r="G9" s="26" t="s">
        <v>7</v>
      </c>
      <c r="H9" s="193">
        <v>8001</v>
      </c>
      <c r="I9" s="193"/>
      <c r="J9" s="199">
        <v>36</v>
      </c>
      <c r="K9" s="194"/>
      <c r="L9" s="197"/>
      <c r="M9" s="198"/>
      <c r="N9" s="12"/>
      <c r="O9" s="26" t="s">
        <v>7</v>
      </c>
      <c r="P9" s="193">
        <v>9216</v>
      </c>
      <c r="Q9" s="193"/>
      <c r="R9" s="199">
        <v>47</v>
      </c>
      <c r="S9" s="194"/>
      <c r="T9" s="144"/>
      <c r="U9" s="135"/>
      <c r="V9" s="136" t="s">
        <v>7</v>
      </c>
      <c r="W9" s="137">
        <f t="shared" si="0"/>
        <v>17217</v>
      </c>
      <c r="X9" s="141">
        <f t="shared" si="1"/>
        <v>83</v>
      </c>
      <c r="Y9" s="27"/>
      <c r="Z9" s="12"/>
      <c r="AA9" s="26" t="s">
        <v>7</v>
      </c>
      <c r="AB9" s="15">
        <v>9377</v>
      </c>
      <c r="AC9" s="19">
        <v>65</v>
      </c>
    </row>
    <row r="10" spans="2:29" ht="16.5" customHeight="1">
      <c r="B10" s="189" t="s">
        <v>11</v>
      </c>
      <c r="C10" s="190"/>
      <c r="D10" s="191">
        <f>SUM(H9:I11)</f>
        <v>9027</v>
      </c>
      <c r="E10" s="192"/>
      <c r="F10" s="18"/>
      <c r="G10" s="26" t="s">
        <v>9</v>
      </c>
      <c r="H10" s="193">
        <v>742</v>
      </c>
      <c r="I10" s="193"/>
      <c r="J10" s="199">
        <v>0</v>
      </c>
      <c r="K10" s="194"/>
      <c r="L10" s="191">
        <f>P9+P10+P11</f>
        <v>10299</v>
      </c>
      <c r="M10" s="192"/>
      <c r="N10" s="18"/>
      <c r="O10" s="26" t="s">
        <v>9</v>
      </c>
      <c r="P10" s="193">
        <v>774</v>
      </c>
      <c r="Q10" s="193"/>
      <c r="R10" s="199">
        <v>3</v>
      </c>
      <c r="S10" s="194"/>
      <c r="T10" s="139">
        <f>D10+L10</f>
        <v>19326</v>
      </c>
      <c r="U10" s="140"/>
      <c r="V10" s="136" t="s">
        <v>9</v>
      </c>
      <c r="W10" s="137">
        <f t="shared" si="0"/>
        <v>1516</v>
      </c>
      <c r="X10" s="141">
        <f t="shared" si="1"/>
        <v>3</v>
      </c>
      <c r="Y10" s="17">
        <v>10541</v>
      </c>
      <c r="Z10" s="18"/>
      <c r="AA10" s="26" t="s">
        <v>9</v>
      </c>
      <c r="AB10" s="15">
        <v>864</v>
      </c>
      <c r="AC10" s="19">
        <v>3</v>
      </c>
    </row>
    <row r="11" spans="2:29" ht="16.5" customHeight="1">
      <c r="B11" s="20"/>
      <c r="C11" s="21"/>
      <c r="D11" s="195">
        <f>SUM(J9:K11)</f>
        <v>36</v>
      </c>
      <c r="E11" s="196"/>
      <c r="F11" s="23"/>
      <c r="G11" s="26" t="s">
        <v>10</v>
      </c>
      <c r="H11" s="193">
        <v>284</v>
      </c>
      <c r="I11" s="193"/>
      <c r="J11" s="199">
        <v>0</v>
      </c>
      <c r="K11" s="194"/>
      <c r="L11" s="195">
        <f>R9+R10+R11</f>
        <v>53</v>
      </c>
      <c r="M11" s="196"/>
      <c r="N11" s="23"/>
      <c r="O11" s="26" t="s">
        <v>10</v>
      </c>
      <c r="P11" s="193">
        <v>309</v>
      </c>
      <c r="Q11" s="193"/>
      <c r="R11" s="199">
        <v>3</v>
      </c>
      <c r="S11" s="194"/>
      <c r="T11" s="142">
        <f>D11+L11</f>
        <v>89</v>
      </c>
      <c r="U11" s="143"/>
      <c r="V11" s="136" t="s">
        <v>10</v>
      </c>
      <c r="W11" s="137">
        <f t="shared" si="0"/>
        <v>593</v>
      </c>
      <c r="X11" s="141">
        <f t="shared" si="1"/>
        <v>3</v>
      </c>
      <c r="Y11" s="22">
        <v>68</v>
      </c>
      <c r="Z11" s="23"/>
      <c r="AA11" s="26" t="s">
        <v>10</v>
      </c>
      <c r="AB11" s="15">
        <v>300</v>
      </c>
      <c r="AC11" s="19">
        <v>0</v>
      </c>
    </row>
    <row r="12" spans="2:29" ht="16.5" customHeight="1">
      <c r="B12" s="24"/>
      <c r="C12" s="25"/>
      <c r="D12" s="197"/>
      <c r="E12" s="198"/>
      <c r="F12" s="12"/>
      <c r="G12" s="26" t="s">
        <v>7</v>
      </c>
      <c r="H12" s="193">
        <f>H6-H9</f>
        <v>-17</v>
      </c>
      <c r="I12" s="193"/>
      <c r="J12" s="199">
        <f>J6-J9</f>
        <v>-2</v>
      </c>
      <c r="K12" s="194"/>
      <c r="L12" s="197"/>
      <c r="M12" s="198"/>
      <c r="N12" s="12"/>
      <c r="O12" s="26" t="s">
        <v>7</v>
      </c>
      <c r="P12" s="193">
        <f>P6-P9</f>
        <v>-19</v>
      </c>
      <c r="Q12" s="193"/>
      <c r="R12" s="199">
        <f>R6-R9</f>
        <v>3</v>
      </c>
      <c r="S12" s="194"/>
      <c r="T12" s="144"/>
      <c r="U12" s="135"/>
      <c r="V12" s="136" t="s">
        <v>7</v>
      </c>
      <c r="W12" s="137">
        <f aca="true" t="shared" si="2" ref="W12:X14">W6-W9</f>
        <v>-36</v>
      </c>
      <c r="X12" s="141">
        <f t="shared" si="2"/>
        <v>1</v>
      </c>
      <c r="Y12" s="27"/>
      <c r="Z12" s="12"/>
      <c r="AA12" s="26" t="s">
        <v>7</v>
      </c>
      <c r="AB12" s="15">
        <f aca="true" t="shared" si="3" ref="AB12:AC14">AB6-AB9</f>
        <v>-23</v>
      </c>
      <c r="AC12" s="19">
        <f t="shared" si="3"/>
        <v>2</v>
      </c>
    </row>
    <row r="13" spans="2:31" ht="16.5" customHeight="1">
      <c r="B13" s="189" t="s">
        <v>12</v>
      </c>
      <c r="C13" s="190"/>
      <c r="D13" s="191">
        <v>-1</v>
      </c>
      <c r="E13" s="192"/>
      <c r="F13" s="18"/>
      <c r="G13" s="26" t="s">
        <v>9</v>
      </c>
      <c r="H13" s="193">
        <f>H7-H10</f>
        <v>15</v>
      </c>
      <c r="I13" s="193"/>
      <c r="J13" s="199">
        <f>J7-J10</f>
        <v>1</v>
      </c>
      <c r="K13" s="194"/>
      <c r="L13" s="191">
        <v>-19</v>
      </c>
      <c r="M13" s="192"/>
      <c r="N13" s="18"/>
      <c r="O13" s="26" t="s">
        <v>9</v>
      </c>
      <c r="P13" s="193">
        <f>P7-P10</f>
        <v>1</v>
      </c>
      <c r="Q13" s="193"/>
      <c r="R13" s="199">
        <f>R7-R10</f>
        <v>2</v>
      </c>
      <c r="S13" s="194"/>
      <c r="T13" s="139">
        <v>-20</v>
      </c>
      <c r="U13" s="140"/>
      <c r="V13" s="136" t="s">
        <v>9</v>
      </c>
      <c r="W13" s="137">
        <f t="shared" si="2"/>
        <v>16</v>
      </c>
      <c r="X13" s="141">
        <f t="shared" si="2"/>
        <v>3</v>
      </c>
      <c r="Y13" s="17">
        <v>-6</v>
      </c>
      <c r="Z13" s="18"/>
      <c r="AA13" s="26" t="s">
        <v>9</v>
      </c>
      <c r="AB13" s="15">
        <f t="shared" si="3"/>
        <v>15</v>
      </c>
      <c r="AC13" s="19">
        <f t="shared" si="3"/>
        <v>2</v>
      </c>
      <c r="AE13" s="1" t="s">
        <v>222</v>
      </c>
    </row>
    <row r="14" spans="2:29" ht="16.5" customHeight="1" thickBot="1">
      <c r="B14" s="28"/>
      <c r="C14" s="29"/>
      <c r="D14" s="203">
        <v>-1</v>
      </c>
      <c r="E14" s="204"/>
      <c r="F14" s="29"/>
      <c r="G14" s="30" t="s">
        <v>10</v>
      </c>
      <c r="H14" s="205">
        <f>H8-H11</f>
        <v>1</v>
      </c>
      <c r="I14" s="205"/>
      <c r="J14" s="206">
        <f>J8-J11</f>
        <v>0</v>
      </c>
      <c r="K14" s="207"/>
      <c r="L14" s="203">
        <v>5</v>
      </c>
      <c r="M14" s="204"/>
      <c r="N14" s="29"/>
      <c r="O14" s="30" t="s">
        <v>10</v>
      </c>
      <c r="P14" s="205">
        <f>P8-P11</f>
        <v>-1</v>
      </c>
      <c r="Q14" s="205"/>
      <c r="R14" s="206">
        <f>R8-R11</f>
        <v>0</v>
      </c>
      <c r="S14" s="207"/>
      <c r="T14" s="153">
        <v>4</v>
      </c>
      <c r="U14" s="145"/>
      <c r="V14" s="146" t="s">
        <v>10</v>
      </c>
      <c r="W14" s="147">
        <f t="shared" si="2"/>
        <v>0</v>
      </c>
      <c r="X14" s="148">
        <f t="shared" si="2"/>
        <v>0</v>
      </c>
      <c r="Y14" s="152">
        <v>4</v>
      </c>
      <c r="Z14" s="29"/>
      <c r="AA14" s="30" t="s">
        <v>10</v>
      </c>
      <c r="AB14" s="32">
        <f t="shared" si="3"/>
        <v>2</v>
      </c>
      <c r="AC14" s="31">
        <f t="shared" si="3"/>
        <v>0</v>
      </c>
    </row>
    <row r="15" ht="16.5" customHeight="1"/>
    <row r="16" ht="13.5" customHeight="1" thickBot="1">
      <c r="B16" s="5" t="s">
        <v>224</v>
      </c>
    </row>
    <row r="17" spans="2:24" ht="13.5" customHeight="1" thickBot="1">
      <c r="B17" s="33"/>
      <c r="C17" s="34"/>
      <c r="D17" s="178" t="s">
        <v>4</v>
      </c>
      <c r="E17" s="179"/>
      <c r="F17" s="210"/>
      <c r="G17" s="211" t="s">
        <v>5</v>
      </c>
      <c r="H17" s="179"/>
      <c r="I17" s="179"/>
      <c r="J17" s="179"/>
      <c r="K17" s="210"/>
      <c r="L17" s="211" t="s">
        <v>6</v>
      </c>
      <c r="M17" s="179"/>
      <c r="N17" s="179"/>
      <c r="O17" s="200" t="s">
        <v>13</v>
      </c>
      <c r="P17" s="201"/>
      <c r="Q17" s="201"/>
      <c r="R17" s="202"/>
      <c r="S17" s="167"/>
      <c r="T17" s="12"/>
      <c r="U17" s="12"/>
      <c r="V17" s="12"/>
      <c r="W17" s="12"/>
      <c r="X17" s="12"/>
    </row>
    <row r="18" spans="2:24" ht="13.5" customHeight="1">
      <c r="B18" s="35"/>
      <c r="C18" s="36" t="s">
        <v>14</v>
      </c>
      <c r="D18" s="37">
        <v>17</v>
      </c>
      <c r="E18" s="38">
        <v>0</v>
      </c>
      <c r="F18" s="39"/>
      <c r="G18" s="40"/>
      <c r="H18" s="186">
        <v>14</v>
      </c>
      <c r="I18" s="186"/>
      <c r="J18" s="187">
        <v>7</v>
      </c>
      <c r="K18" s="212"/>
      <c r="L18" s="149">
        <f>D18+H18</f>
        <v>31</v>
      </c>
      <c r="M18" s="150">
        <f>E18+J18</f>
        <v>7</v>
      </c>
      <c r="N18" s="39"/>
      <c r="O18" s="213">
        <v>31</v>
      </c>
      <c r="P18" s="214"/>
      <c r="Q18" s="214"/>
      <c r="R18" s="215"/>
      <c r="S18" s="41"/>
      <c r="T18" s="41"/>
      <c r="U18" s="41"/>
      <c r="V18" s="41"/>
      <c r="W18" s="41"/>
      <c r="X18" s="168"/>
    </row>
    <row r="19" spans="2:24" ht="13.5" customHeight="1">
      <c r="B19" s="42" t="s">
        <v>15</v>
      </c>
      <c r="C19" s="36" t="s">
        <v>16</v>
      </c>
      <c r="D19" s="37">
        <v>5</v>
      </c>
      <c r="E19" s="38">
        <v>0</v>
      </c>
      <c r="F19" s="39"/>
      <c r="G19" s="40"/>
      <c r="H19" s="193">
        <v>2</v>
      </c>
      <c r="I19" s="193"/>
      <c r="J19" s="199">
        <v>0</v>
      </c>
      <c r="K19" s="209"/>
      <c r="L19" s="149">
        <f>D19+H19</f>
        <v>7</v>
      </c>
      <c r="M19" s="150">
        <f>E19+J19</f>
        <v>0</v>
      </c>
      <c r="N19" s="39"/>
      <c r="O19" s="216">
        <v>7</v>
      </c>
      <c r="P19" s="217"/>
      <c r="Q19" s="217"/>
      <c r="R19" s="218"/>
      <c r="S19" s="41"/>
      <c r="T19" s="41"/>
      <c r="U19" s="41"/>
      <c r="V19" s="41"/>
      <c r="W19" s="41"/>
      <c r="X19" s="168"/>
    </row>
    <row r="20" spans="2:24" ht="13.5" customHeight="1">
      <c r="B20" s="44"/>
      <c r="C20" s="166"/>
      <c r="D20" s="44"/>
      <c r="E20" s="166"/>
      <c r="F20" s="166"/>
      <c r="G20" s="166"/>
      <c r="H20" s="208"/>
      <c r="I20" s="208"/>
      <c r="J20" s="208"/>
      <c r="K20" s="208"/>
      <c r="L20" s="169"/>
      <c r="M20" s="169"/>
      <c r="N20" s="166"/>
      <c r="O20" s="219"/>
      <c r="P20" s="220"/>
      <c r="Q20" s="220"/>
      <c r="R20" s="221"/>
      <c r="S20" s="41"/>
      <c r="T20" s="41"/>
      <c r="U20" s="41"/>
      <c r="V20" s="41"/>
      <c r="W20" s="41"/>
      <c r="X20" s="41"/>
    </row>
    <row r="21" spans="2:24" ht="13.5" customHeight="1">
      <c r="B21" s="35"/>
      <c r="C21" s="36" t="s">
        <v>17</v>
      </c>
      <c r="D21" s="37">
        <v>11</v>
      </c>
      <c r="E21" s="38">
        <v>1</v>
      </c>
      <c r="F21" s="39"/>
      <c r="G21" s="40"/>
      <c r="H21" s="208">
        <v>18</v>
      </c>
      <c r="I21" s="208"/>
      <c r="J21" s="209">
        <v>1</v>
      </c>
      <c r="K21" s="209"/>
      <c r="L21" s="149">
        <f>D21+H21</f>
        <v>29</v>
      </c>
      <c r="M21" s="150">
        <f>E21+J21</f>
        <v>2</v>
      </c>
      <c r="N21" s="39"/>
      <c r="O21" s="216">
        <v>27</v>
      </c>
      <c r="P21" s="217"/>
      <c r="Q21" s="217"/>
      <c r="R21" s="218"/>
      <c r="S21" s="41"/>
      <c r="T21" s="41"/>
      <c r="U21" s="41"/>
      <c r="V21" s="41"/>
      <c r="W21" s="41"/>
      <c r="X21" s="41"/>
    </row>
    <row r="22" spans="2:24" ht="13.5" customHeight="1" thickBot="1">
      <c r="B22" s="170" t="s">
        <v>18</v>
      </c>
      <c r="C22" s="171" t="s">
        <v>19</v>
      </c>
      <c r="D22" s="157">
        <v>12</v>
      </c>
      <c r="E22" s="158">
        <v>0</v>
      </c>
      <c r="F22" s="154"/>
      <c r="G22" s="159"/>
      <c r="H22" s="205">
        <v>16</v>
      </c>
      <c r="I22" s="205"/>
      <c r="J22" s="225">
        <v>0</v>
      </c>
      <c r="K22" s="225"/>
      <c r="L22" s="156">
        <f>D22+H22</f>
        <v>28</v>
      </c>
      <c r="M22" s="155">
        <f>E22+J22</f>
        <v>0</v>
      </c>
      <c r="N22" s="154"/>
      <c r="O22" s="222">
        <v>28</v>
      </c>
      <c r="P22" s="223"/>
      <c r="Q22" s="223"/>
      <c r="R22" s="224"/>
      <c r="S22" s="41"/>
      <c r="T22" s="43"/>
      <c r="U22" s="43"/>
      <c r="V22" s="43"/>
      <c r="W22" s="43"/>
      <c r="X22" s="43"/>
    </row>
    <row r="64857" ht="13.5" customHeight="1"/>
    <row r="65510" ht="13.5" customHeight="1"/>
  </sheetData>
  <sheetProtection selectLockedCells="1" selectUnlockedCells="1"/>
  <mergeCells count="82">
    <mergeCell ref="O18:R18"/>
    <mergeCell ref="O19:R19"/>
    <mergeCell ref="O20:R20"/>
    <mergeCell ref="O21:R21"/>
    <mergeCell ref="O22:R22"/>
    <mergeCell ref="H21:I21"/>
    <mergeCell ref="J21:K21"/>
    <mergeCell ref="H22:I22"/>
    <mergeCell ref="J22:K22"/>
    <mergeCell ref="H20:I20"/>
    <mergeCell ref="J20:K20"/>
    <mergeCell ref="H19:I19"/>
    <mergeCell ref="J19:K19"/>
    <mergeCell ref="D17:F17"/>
    <mergeCell ref="G17:K17"/>
    <mergeCell ref="L17:N17"/>
    <mergeCell ref="H18:I18"/>
    <mergeCell ref="J18:K18"/>
    <mergeCell ref="O17:R17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5" sqref="B45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3"/>
      <c r="C1" s="84" t="s">
        <v>20</v>
      </c>
      <c r="D1" s="83"/>
      <c r="E1" s="83"/>
      <c r="F1" s="83"/>
      <c r="G1" s="83"/>
      <c r="H1" s="83"/>
      <c r="I1" s="83"/>
      <c r="J1" s="83" t="s">
        <v>231</v>
      </c>
      <c r="K1" s="83"/>
      <c r="L1" s="83"/>
    </row>
    <row r="2" spans="4:13" ht="14.25" customHeight="1" thickBot="1">
      <c r="D2" s="85"/>
      <c r="E2" s="85"/>
      <c r="F2" s="85"/>
      <c r="G2" s="85"/>
      <c r="H2" s="61"/>
      <c r="I2" s="61"/>
      <c r="M2" s="86" t="s">
        <v>21</v>
      </c>
    </row>
    <row r="3" spans="2:13" ht="14.25" customHeight="1" thickBot="1">
      <c r="B3" s="232" t="s">
        <v>22</v>
      </c>
      <c r="C3" s="226" t="s">
        <v>23</v>
      </c>
      <c r="D3" s="226"/>
      <c r="E3" s="226"/>
      <c r="F3" s="226"/>
      <c r="G3" s="226"/>
      <c r="H3" s="226" t="s">
        <v>4</v>
      </c>
      <c r="I3" s="226"/>
      <c r="J3" s="226" t="s">
        <v>5</v>
      </c>
      <c r="K3" s="226"/>
      <c r="L3" s="227" t="s">
        <v>6</v>
      </c>
      <c r="M3" s="227"/>
    </row>
    <row r="4" spans="2:13" ht="22.5">
      <c r="B4" s="232"/>
      <c r="C4" s="95" t="s">
        <v>24</v>
      </c>
      <c r="D4" s="96" t="s">
        <v>25</v>
      </c>
      <c r="E4" s="97" t="s">
        <v>26</v>
      </c>
      <c r="F4" s="98" t="s">
        <v>27</v>
      </c>
      <c r="G4" s="99" t="s">
        <v>28</v>
      </c>
      <c r="H4" s="95" t="s">
        <v>24</v>
      </c>
      <c r="I4" s="73" t="s">
        <v>25</v>
      </c>
      <c r="J4" s="95" t="s">
        <v>24</v>
      </c>
      <c r="K4" s="73" t="s">
        <v>25</v>
      </c>
      <c r="L4" s="95" t="s">
        <v>24</v>
      </c>
      <c r="M4" s="74" t="s">
        <v>25</v>
      </c>
    </row>
    <row r="5" spans="2:13" ht="14.25" customHeight="1">
      <c r="B5" s="87" t="s">
        <v>29</v>
      </c>
      <c r="C5" s="64">
        <v>309</v>
      </c>
      <c r="D5" s="88">
        <v>2</v>
      </c>
      <c r="E5" s="89"/>
      <c r="F5" s="89">
        <v>0</v>
      </c>
      <c r="G5" s="90"/>
      <c r="H5" s="64">
        <v>247</v>
      </c>
      <c r="I5" s="64">
        <v>0</v>
      </c>
      <c r="J5" s="64">
        <v>277</v>
      </c>
      <c r="K5" s="88">
        <v>2</v>
      </c>
      <c r="L5" s="46">
        <f aca="true" t="shared" si="0" ref="L5:L36">H5+J5</f>
        <v>524</v>
      </c>
      <c r="M5" s="47">
        <f aca="true" t="shared" si="1" ref="M5:M36">I5+K5</f>
        <v>2</v>
      </c>
    </row>
    <row r="6" spans="2:13" ht="14.25" customHeight="1">
      <c r="B6" s="87" t="s">
        <v>30</v>
      </c>
      <c r="C6" s="64">
        <v>480</v>
      </c>
      <c r="D6" s="88">
        <v>4</v>
      </c>
      <c r="E6" s="89"/>
      <c r="F6" s="89">
        <v>1</v>
      </c>
      <c r="G6" s="90"/>
      <c r="H6" s="64">
        <v>347</v>
      </c>
      <c r="I6" s="64">
        <v>2</v>
      </c>
      <c r="J6" s="64">
        <v>443</v>
      </c>
      <c r="K6" s="88">
        <v>2</v>
      </c>
      <c r="L6" s="46">
        <f t="shared" si="0"/>
        <v>790</v>
      </c>
      <c r="M6" s="47">
        <f t="shared" si="1"/>
        <v>4</v>
      </c>
    </row>
    <row r="7" spans="2:13" ht="14.25" customHeight="1">
      <c r="B7" s="87" t="s">
        <v>31</v>
      </c>
      <c r="C7" s="64">
        <v>345</v>
      </c>
      <c r="D7" s="88">
        <v>7</v>
      </c>
      <c r="E7" s="89"/>
      <c r="F7" s="89">
        <v>0</v>
      </c>
      <c r="G7" s="90"/>
      <c r="H7" s="64">
        <v>242</v>
      </c>
      <c r="I7" s="64">
        <v>3</v>
      </c>
      <c r="J7" s="64">
        <v>288</v>
      </c>
      <c r="K7" s="88">
        <v>7</v>
      </c>
      <c r="L7" s="46">
        <f t="shared" si="0"/>
        <v>530</v>
      </c>
      <c r="M7" s="47">
        <f t="shared" si="1"/>
        <v>10</v>
      </c>
    </row>
    <row r="8" spans="2:13" ht="14.25" customHeight="1">
      <c r="B8" s="87" t="s">
        <v>32</v>
      </c>
      <c r="C8" s="64">
        <v>369</v>
      </c>
      <c r="D8" s="88">
        <v>5</v>
      </c>
      <c r="E8" s="89"/>
      <c r="F8" s="89">
        <v>0</v>
      </c>
      <c r="G8" s="90"/>
      <c r="H8" s="64">
        <v>272</v>
      </c>
      <c r="I8" s="64">
        <v>4</v>
      </c>
      <c r="J8" s="64">
        <v>303</v>
      </c>
      <c r="K8" s="88">
        <v>1</v>
      </c>
      <c r="L8" s="46">
        <f t="shared" si="0"/>
        <v>575</v>
      </c>
      <c r="M8" s="47">
        <f t="shared" si="1"/>
        <v>5</v>
      </c>
    </row>
    <row r="9" spans="2:13" ht="14.25" customHeight="1">
      <c r="B9" s="87" t="s">
        <v>33</v>
      </c>
      <c r="C9" s="64">
        <v>327</v>
      </c>
      <c r="D9" s="88">
        <v>3</v>
      </c>
      <c r="E9" s="89"/>
      <c r="F9" s="89">
        <v>1</v>
      </c>
      <c r="G9" s="90"/>
      <c r="H9" s="64">
        <v>272</v>
      </c>
      <c r="I9" s="64">
        <v>3</v>
      </c>
      <c r="J9" s="64">
        <v>295</v>
      </c>
      <c r="K9" s="88">
        <v>2</v>
      </c>
      <c r="L9" s="46">
        <f t="shared" si="0"/>
        <v>567</v>
      </c>
      <c r="M9" s="47">
        <f t="shared" si="1"/>
        <v>5</v>
      </c>
    </row>
    <row r="10" spans="2:13" ht="14.25" customHeight="1">
      <c r="B10" s="87" t="s">
        <v>34</v>
      </c>
      <c r="C10" s="64">
        <v>351</v>
      </c>
      <c r="D10" s="88">
        <v>1</v>
      </c>
      <c r="E10" s="89"/>
      <c r="F10" s="89">
        <v>1</v>
      </c>
      <c r="G10" s="90"/>
      <c r="H10" s="64">
        <v>281</v>
      </c>
      <c r="I10" s="64">
        <v>0</v>
      </c>
      <c r="J10" s="64">
        <v>338</v>
      </c>
      <c r="K10" s="88">
        <v>1</v>
      </c>
      <c r="L10" s="46">
        <f t="shared" si="0"/>
        <v>619</v>
      </c>
      <c r="M10" s="47">
        <f t="shared" si="1"/>
        <v>1</v>
      </c>
    </row>
    <row r="11" spans="2:13" ht="14.25" customHeight="1">
      <c r="B11" s="87" t="s">
        <v>35</v>
      </c>
      <c r="C11" s="64">
        <v>291</v>
      </c>
      <c r="D11" s="88">
        <v>1</v>
      </c>
      <c r="E11" s="89"/>
      <c r="F11" s="89">
        <v>0</v>
      </c>
      <c r="G11" s="90"/>
      <c r="H11" s="64">
        <v>226</v>
      </c>
      <c r="I11" s="64">
        <v>0</v>
      </c>
      <c r="J11" s="64">
        <v>274</v>
      </c>
      <c r="K11" s="88">
        <v>1</v>
      </c>
      <c r="L11" s="46">
        <f t="shared" si="0"/>
        <v>500</v>
      </c>
      <c r="M11" s="47">
        <f t="shared" si="1"/>
        <v>1</v>
      </c>
    </row>
    <row r="12" spans="2:13" ht="14.25" customHeight="1">
      <c r="B12" s="87" t="s">
        <v>36</v>
      </c>
      <c r="C12" s="64">
        <v>352</v>
      </c>
      <c r="D12" s="88">
        <v>1</v>
      </c>
      <c r="E12" s="89"/>
      <c r="F12" s="89">
        <v>1</v>
      </c>
      <c r="G12" s="90"/>
      <c r="H12" s="64">
        <v>293</v>
      </c>
      <c r="I12" s="64">
        <v>1</v>
      </c>
      <c r="J12" s="64">
        <v>314</v>
      </c>
      <c r="K12" s="88">
        <v>0</v>
      </c>
      <c r="L12" s="46">
        <f t="shared" si="0"/>
        <v>607</v>
      </c>
      <c r="M12" s="47">
        <f t="shared" si="1"/>
        <v>1</v>
      </c>
    </row>
    <row r="13" spans="2:13" ht="14.25" customHeight="1">
      <c r="B13" s="87" t="s">
        <v>37</v>
      </c>
      <c r="C13" s="64">
        <v>135</v>
      </c>
      <c r="D13" s="88">
        <v>0</v>
      </c>
      <c r="E13" s="89"/>
      <c r="F13" s="89">
        <v>0</v>
      </c>
      <c r="G13" s="90"/>
      <c r="H13" s="64">
        <v>115</v>
      </c>
      <c r="I13" s="64">
        <v>0</v>
      </c>
      <c r="J13" s="64">
        <v>141</v>
      </c>
      <c r="K13" s="88">
        <v>0</v>
      </c>
      <c r="L13" s="46">
        <f t="shared" si="0"/>
        <v>256</v>
      </c>
      <c r="M13" s="47">
        <f t="shared" si="1"/>
        <v>0</v>
      </c>
    </row>
    <row r="14" spans="2:13" ht="14.25" customHeight="1">
      <c r="B14" s="87" t="s">
        <v>38</v>
      </c>
      <c r="C14" s="64">
        <v>485</v>
      </c>
      <c r="D14" s="88">
        <v>9</v>
      </c>
      <c r="E14" s="89"/>
      <c r="F14" s="89">
        <v>0</v>
      </c>
      <c r="G14" s="90"/>
      <c r="H14" s="64">
        <v>383</v>
      </c>
      <c r="I14" s="64">
        <v>1</v>
      </c>
      <c r="J14" s="64">
        <v>468</v>
      </c>
      <c r="K14" s="88">
        <v>8</v>
      </c>
      <c r="L14" s="46">
        <f t="shared" si="0"/>
        <v>851</v>
      </c>
      <c r="M14" s="47">
        <f t="shared" si="1"/>
        <v>9</v>
      </c>
    </row>
    <row r="15" spans="2:13" ht="14.25" customHeight="1">
      <c r="B15" s="87" t="s">
        <v>39</v>
      </c>
      <c r="C15" s="64">
        <v>461</v>
      </c>
      <c r="D15" s="88">
        <v>5</v>
      </c>
      <c r="E15" s="89"/>
      <c r="F15" s="89">
        <v>1</v>
      </c>
      <c r="G15" s="90"/>
      <c r="H15" s="64">
        <v>481</v>
      </c>
      <c r="I15" s="64">
        <v>4</v>
      </c>
      <c r="J15" s="64">
        <v>523</v>
      </c>
      <c r="K15" s="88">
        <v>1</v>
      </c>
      <c r="L15" s="46">
        <f t="shared" si="0"/>
        <v>1004</v>
      </c>
      <c r="M15" s="47">
        <f t="shared" si="1"/>
        <v>5</v>
      </c>
    </row>
    <row r="16" spans="2:13" ht="14.25" customHeight="1">
      <c r="B16" s="87" t="s">
        <v>40</v>
      </c>
      <c r="C16" s="64">
        <v>93</v>
      </c>
      <c r="D16" s="88">
        <v>0</v>
      </c>
      <c r="E16" s="89"/>
      <c r="F16" s="89">
        <v>0</v>
      </c>
      <c r="G16" s="90"/>
      <c r="H16" s="64">
        <v>102</v>
      </c>
      <c r="I16" s="64">
        <v>0</v>
      </c>
      <c r="J16" s="64">
        <v>121</v>
      </c>
      <c r="K16" s="88">
        <v>0</v>
      </c>
      <c r="L16" s="46">
        <f t="shared" si="0"/>
        <v>223</v>
      </c>
      <c r="M16" s="47">
        <f t="shared" si="1"/>
        <v>0</v>
      </c>
    </row>
    <row r="17" spans="2:13" ht="14.25" customHeight="1">
      <c r="B17" s="87" t="s">
        <v>41</v>
      </c>
      <c r="C17" s="64">
        <v>264</v>
      </c>
      <c r="D17" s="88">
        <v>0</v>
      </c>
      <c r="E17" s="89"/>
      <c r="F17" s="89">
        <v>0</v>
      </c>
      <c r="G17" s="90"/>
      <c r="H17" s="64">
        <v>309</v>
      </c>
      <c r="I17" s="64">
        <v>0</v>
      </c>
      <c r="J17" s="64">
        <v>352</v>
      </c>
      <c r="K17" s="88">
        <v>0</v>
      </c>
      <c r="L17" s="46">
        <f t="shared" si="0"/>
        <v>661</v>
      </c>
      <c r="M17" s="47">
        <f t="shared" si="1"/>
        <v>0</v>
      </c>
    </row>
    <row r="18" spans="2:16" ht="14.25" customHeight="1">
      <c r="B18" s="91" t="s">
        <v>42</v>
      </c>
      <c r="C18" s="64">
        <v>173</v>
      </c>
      <c r="D18" s="88">
        <v>3</v>
      </c>
      <c r="E18" s="89"/>
      <c r="F18" s="89">
        <v>0</v>
      </c>
      <c r="G18" s="90"/>
      <c r="H18" s="64">
        <v>142</v>
      </c>
      <c r="I18" s="64">
        <v>0</v>
      </c>
      <c r="J18" s="64">
        <v>159</v>
      </c>
      <c r="K18" s="88">
        <v>3</v>
      </c>
      <c r="L18" s="46">
        <f t="shared" si="0"/>
        <v>301</v>
      </c>
      <c r="M18" s="47">
        <f t="shared" si="1"/>
        <v>3</v>
      </c>
      <c r="P18" s="65"/>
    </row>
    <row r="19" spans="2:16" ht="14.25" customHeight="1">
      <c r="B19" s="91" t="s">
        <v>43</v>
      </c>
      <c r="C19" s="64">
        <v>302</v>
      </c>
      <c r="D19" s="88">
        <v>3</v>
      </c>
      <c r="E19" s="89"/>
      <c r="F19" s="89">
        <v>1</v>
      </c>
      <c r="G19" s="90"/>
      <c r="H19" s="64">
        <v>226</v>
      </c>
      <c r="I19" s="64">
        <v>1</v>
      </c>
      <c r="J19" s="64">
        <v>217</v>
      </c>
      <c r="K19" s="88">
        <v>2</v>
      </c>
      <c r="L19" s="46">
        <f t="shared" si="0"/>
        <v>443</v>
      </c>
      <c r="M19" s="47">
        <f t="shared" si="1"/>
        <v>3</v>
      </c>
      <c r="P19" s="65"/>
    </row>
    <row r="20" spans="2:13" ht="14.25" customHeight="1">
      <c r="B20" s="91" t="s">
        <v>44</v>
      </c>
      <c r="C20" s="64">
        <v>155</v>
      </c>
      <c r="D20" s="88">
        <v>0</v>
      </c>
      <c r="E20" s="89"/>
      <c r="F20" s="89">
        <v>0</v>
      </c>
      <c r="G20" s="90"/>
      <c r="H20" s="64">
        <v>188</v>
      </c>
      <c r="I20" s="64">
        <v>0</v>
      </c>
      <c r="J20" s="64">
        <v>175</v>
      </c>
      <c r="K20" s="88">
        <v>0</v>
      </c>
      <c r="L20" s="46">
        <f t="shared" si="0"/>
        <v>363</v>
      </c>
      <c r="M20" s="47">
        <f t="shared" si="1"/>
        <v>0</v>
      </c>
    </row>
    <row r="21" spans="2:13" ht="14.25" customHeight="1">
      <c r="B21" s="87" t="s">
        <v>45</v>
      </c>
      <c r="C21" s="64">
        <v>264</v>
      </c>
      <c r="D21" s="88">
        <v>0</v>
      </c>
      <c r="E21" s="89"/>
      <c r="F21" s="89">
        <v>0</v>
      </c>
      <c r="G21" s="90"/>
      <c r="H21" s="64">
        <v>216</v>
      </c>
      <c r="I21" s="64">
        <v>0</v>
      </c>
      <c r="J21" s="64">
        <v>267</v>
      </c>
      <c r="K21" s="88">
        <v>0</v>
      </c>
      <c r="L21" s="46">
        <f t="shared" si="0"/>
        <v>483</v>
      </c>
      <c r="M21" s="47">
        <f t="shared" si="1"/>
        <v>0</v>
      </c>
    </row>
    <row r="22" spans="2:13" ht="14.25" customHeight="1">
      <c r="B22" s="87" t="s">
        <v>46</v>
      </c>
      <c r="C22" s="64">
        <v>73</v>
      </c>
      <c r="D22" s="88">
        <v>1</v>
      </c>
      <c r="E22" s="89"/>
      <c r="F22" s="89">
        <v>1</v>
      </c>
      <c r="G22" s="90"/>
      <c r="H22" s="64">
        <v>68</v>
      </c>
      <c r="I22" s="64">
        <v>0</v>
      </c>
      <c r="J22" s="64">
        <v>77</v>
      </c>
      <c r="K22" s="88">
        <v>1</v>
      </c>
      <c r="L22" s="46">
        <f t="shared" si="0"/>
        <v>145</v>
      </c>
      <c r="M22" s="47">
        <f t="shared" si="1"/>
        <v>1</v>
      </c>
    </row>
    <row r="23" spans="2:13" ht="14.25" customHeight="1">
      <c r="B23" s="87" t="s">
        <v>47</v>
      </c>
      <c r="C23" s="64">
        <v>68</v>
      </c>
      <c r="D23" s="88">
        <v>0</v>
      </c>
      <c r="E23" s="89"/>
      <c r="F23" s="89">
        <v>0</v>
      </c>
      <c r="G23" s="90"/>
      <c r="H23" s="64">
        <v>71</v>
      </c>
      <c r="I23" s="64">
        <v>0</v>
      </c>
      <c r="J23" s="64">
        <v>80</v>
      </c>
      <c r="K23" s="88">
        <v>0</v>
      </c>
      <c r="L23" s="46">
        <f t="shared" si="0"/>
        <v>151</v>
      </c>
      <c r="M23" s="47">
        <f t="shared" si="1"/>
        <v>0</v>
      </c>
    </row>
    <row r="24" spans="2:13" ht="14.25" customHeight="1">
      <c r="B24" s="87" t="s">
        <v>48</v>
      </c>
      <c r="C24" s="64">
        <v>51</v>
      </c>
      <c r="D24" s="88">
        <v>0</v>
      </c>
      <c r="E24" s="89"/>
      <c r="F24" s="89">
        <v>0</v>
      </c>
      <c r="G24" s="90"/>
      <c r="H24" s="64">
        <v>54</v>
      </c>
      <c r="I24" s="64">
        <v>0</v>
      </c>
      <c r="J24" s="64">
        <v>45</v>
      </c>
      <c r="K24" s="88">
        <v>0</v>
      </c>
      <c r="L24" s="46">
        <f t="shared" si="0"/>
        <v>99</v>
      </c>
      <c r="M24" s="47">
        <f t="shared" si="1"/>
        <v>0</v>
      </c>
    </row>
    <row r="25" spans="2:13" ht="14.25" customHeight="1">
      <c r="B25" s="87" t="s">
        <v>49</v>
      </c>
      <c r="C25" s="64">
        <v>144</v>
      </c>
      <c r="D25" s="88">
        <v>1</v>
      </c>
      <c r="E25" s="89"/>
      <c r="F25" s="89">
        <v>0</v>
      </c>
      <c r="G25" s="90"/>
      <c r="H25" s="64">
        <v>92</v>
      </c>
      <c r="I25" s="64">
        <v>0</v>
      </c>
      <c r="J25" s="64">
        <v>112</v>
      </c>
      <c r="K25" s="88">
        <v>1</v>
      </c>
      <c r="L25" s="46">
        <f t="shared" si="0"/>
        <v>204</v>
      </c>
      <c r="M25" s="47">
        <f t="shared" si="1"/>
        <v>1</v>
      </c>
    </row>
    <row r="26" spans="2:13" ht="14.25" customHeight="1">
      <c r="B26" s="87" t="s">
        <v>50</v>
      </c>
      <c r="C26" s="64">
        <v>16</v>
      </c>
      <c r="D26" s="88">
        <v>0</v>
      </c>
      <c r="E26" s="89"/>
      <c r="F26" s="89">
        <v>0</v>
      </c>
      <c r="G26" s="90"/>
      <c r="H26" s="64">
        <v>17</v>
      </c>
      <c r="I26" s="64">
        <v>0</v>
      </c>
      <c r="J26" s="64">
        <v>18</v>
      </c>
      <c r="K26" s="88">
        <v>0</v>
      </c>
      <c r="L26" s="46">
        <f t="shared" si="0"/>
        <v>35</v>
      </c>
      <c r="M26" s="47">
        <f t="shared" si="1"/>
        <v>0</v>
      </c>
    </row>
    <row r="27" spans="2:13" ht="14.25" customHeight="1">
      <c r="B27" s="87" t="s">
        <v>51</v>
      </c>
      <c r="C27" s="64">
        <v>5</v>
      </c>
      <c r="D27" s="88">
        <v>0</v>
      </c>
      <c r="E27" s="89"/>
      <c r="F27" s="89">
        <v>0</v>
      </c>
      <c r="G27" s="90"/>
      <c r="H27" s="64">
        <v>5</v>
      </c>
      <c r="I27" s="64">
        <v>0</v>
      </c>
      <c r="J27" s="64">
        <v>4</v>
      </c>
      <c r="K27" s="88">
        <v>0</v>
      </c>
      <c r="L27" s="46">
        <f t="shared" si="0"/>
        <v>9</v>
      </c>
      <c r="M27" s="47">
        <f t="shared" si="1"/>
        <v>0</v>
      </c>
    </row>
    <row r="28" spans="2:13" ht="14.25" customHeight="1">
      <c r="B28" s="87" t="s">
        <v>52</v>
      </c>
      <c r="C28" s="64">
        <v>34</v>
      </c>
      <c r="D28" s="88">
        <v>0</v>
      </c>
      <c r="E28" s="89"/>
      <c r="F28" s="89">
        <v>0</v>
      </c>
      <c r="G28" s="90"/>
      <c r="H28" s="64">
        <v>34</v>
      </c>
      <c r="I28" s="64">
        <v>0</v>
      </c>
      <c r="J28" s="64">
        <v>28</v>
      </c>
      <c r="K28" s="88">
        <v>0</v>
      </c>
      <c r="L28" s="46">
        <f t="shared" si="0"/>
        <v>62</v>
      </c>
      <c r="M28" s="47">
        <f t="shared" si="1"/>
        <v>0</v>
      </c>
    </row>
    <row r="29" spans="2:13" ht="14.25" customHeight="1">
      <c r="B29" s="87" t="s">
        <v>53</v>
      </c>
      <c r="C29" s="64">
        <v>49</v>
      </c>
      <c r="D29" s="88">
        <v>1</v>
      </c>
      <c r="E29" s="89"/>
      <c r="F29" s="89">
        <v>0</v>
      </c>
      <c r="G29" s="90"/>
      <c r="H29" s="64">
        <v>50</v>
      </c>
      <c r="I29" s="64">
        <v>1</v>
      </c>
      <c r="J29" s="64">
        <v>50</v>
      </c>
      <c r="K29" s="88">
        <v>0</v>
      </c>
      <c r="L29" s="46">
        <f t="shared" si="0"/>
        <v>100</v>
      </c>
      <c r="M29" s="47">
        <f t="shared" si="1"/>
        <v>1</v>
      </c>
    </row>
    <row r="30" spans="2:13" ht="14.25" customHeight="1">
      <c r="B30" s="87" t="s">
        <v>54</v>
      </c>
      <c r="C30" s="64">
        <v>100</v>
      </c>
      <c r="D30" s="88">
        <v>0</v>
      </c>
      <c r="E30" s="89"/>
      <c r="F30" s="89">
        <v>0</v>
      </c>
      <c r="G30" s="90"/>
      <c r="H30" s="64">
        <v>81</v>
      </c>
      <c r="I30" s="64">
        <v>0</v>
      </c>
      <c r="J30" s="64">
        <v>100</v>
      </c>
      <c r="K30" s="88">
        <v>0</v>
      </c>
      <c r="L30" s="46">
        <f t="shared" si="0"/>
        <v>181</v>
      </c>
      <c r="M30" s="47">
        <f t="shared" si="1"/>
        <v>0</v>
      </c>
    </row>
    <row r="31" spans="2:13" ht="14.25" customHeight="1">
      <c r="B31" s="87" t="s">
        <v>55</v>
      </c>
      <c r="C31" s="64">
        <v>132</v>
      </c>
      <c r="D31" s="88">
        <v>3</v>
      </c>
      <c r="E31" s="89"/>
      <c r="F31" s="89">
        <v>0</v>
      </c>
      <c r="G31" s="90"/>
      <c r="H31" s="64">
        <v>108</v>
      </c>
      <c r="I31" s="64">
        <v>2</v>
      </c>
      <c r="J31" s="64">
        <v>126</v>
      </c>
      <c r="K31" s="88">
        <v>3</v>
      </c>
      <c r="L31" s="46">
        <f t="shared" si="0"/>
        <v>234</v>
      </c>
      <c r="M31" s="47">
        <f t="shared" si="1"/>
        <v>5</v>
      </c>
    </row>
    <row r="32" spans="2:13" ht="14.25" customHeight="1">
      <c r="B32" s="87" t="s">
        <v>56</v>
      </c>
      <c r="C32" s="64">
        <v>15</v>
      </c>
      <c r="D32" s="88">
        <v>0</v>
      </c>
      <c r="E32" s="89"/>
      <c r="F32" s="89">
        <v>0</v>
      </c>
      <c r="G32" s="90"/>
      <c r="H32" s="64">
        <v>14</v>
      </c>
      <c r="I32" s="64">
        <v>0</v>
      </c>
      <c r="J32" s="64">
        <v>12</v>
      </c>
      <c r="K32" s="88">
        <v>0</v>
      </c>
      <c r="L32" s="46">
        <f t="shared" si="0"/>
        <v>26</v>
      </c>
      <c r="M32" s="47">
        <f t="shared" si="1"/>
        <v>0</v>
      </c>
    </row>
    <row r="33" spans="2:13" ht="14.25" customHeight="1">
      <c r="B33" s="87" t="s">
        <v>57</v>
      </c>
      <c r="C33" s="64">
        <v>4</v>
      </c>
      <c r="D33" s="88">
        <v>0</v>
      </c>
      <c r="E33" s="89"/>
      <c r="F33" s="89">
        <v>0</v>
      </c>
      <c r="G33" s="90"/>
      <c r="H33" s="64">
        <v>3</v>
      </c>
      <c r="I33" s="64">
        <v>0</v>
      </c>
      <c r="J33" s="64">
        <v>4</v>
      </c>
      <c r="K33" s="88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7" t="s">
        <v>58</v>
      </c>
      <c r="C34" s="64">
        <v>143</v>
      </c>
      <c r="D34" s="88">
        <v>0</v>
      </c>
      <c r="E34" s="89"/>
      <c r="F34" s="89">
        <v>0</v>
      </c>
      <c r="G34" s="90"/>
      <c r="H34" s="64">
        <v>147</v>
      </c>
      <c r="I34" s="64">
        <v>0</v>
      </c>
      <c r="J34" s="64">
        <v>165</v>
      </c>
      <c r="K34" s="88">
        <v>0</v>
      </c>
      <c r="L34" s="46">
        <f t="shared" si="0"/>
        <v>312</v>
      </c>
      <c r="M34" s="47">
        <f t="shared" si="1"/>
        <v>0</v>
      </c>
    </row>
    <row r="35" spans="2:13" ht="14.25" customHeight="1">
      <c r="B35" s="87" t="s">
        <v>59</v>
      </c>
      <c r="C35" s="64">
        <v>102</v>
      </c>
      <c r="D35" s="88">
        <v>0</v>
      </c>
      <c r="E35" s="89"/>
      <c r="F35" s="89">
        <v>0</v>
      </c>
      <c r="G35" s="90"/>
      <c r="H35" s="64">
        <v>88</v>
      </c>
      <c r="I35" s="64">
        <v>0</v>
      </c>
      <c r="J35" s="64">
        <v>98</v>
      </c>
      <c r="K35" s="88">
        <v>0</v>
      </c>
      <c r="L35" s="46">
        <f t="shared" si="0"/>
        <v>186</v>
      </c>
      <c r="M35" s="47">
        <f t="shared" si="1"/>
        <v>0</v>
      </c>
    </row>
    <row r="36" spans="2:13" ht="14.25" customHeight="1">
      <c r="B36" s="87" t="s">
        <v>60</v>
      </c>
      <c r="C36" s="64">
        <v>82</v>
      </c>
      <c r="D36" s="88">
        <v>0</v>
      </c>
      <c r="E36" s="89"/>
      <c r="F36" s="89">
        <v>0</v>
      </c>
      <c r="G36" s="90"/>
      <c r="H36" s="64">
        <v>84</v>
      </c>
      <c r="I36" s="64">
        <v>0</v>
      </c>
      <c r="J36" s="64">
        <v>89</v>
      </c>
      <c r="K36" s="88">
        <v>0</v>
      </c>
      <c r="L36" s="46">
        <f t="shared" si="0"/>
        <v>173</v>
      </c>
      <c r="M36" s="47">
        <f t="shared" si="1"/>
        <v>0</v>
      </c>
    </row>
    <row r="37" spans="2:13" ht="14.25" customHeight="1">
      <c r="B37" s="87" t="s">
        <v>61</v>
      </c>
      <c r="C37" s="64">
        <v>199</v>
      </c>
      <c r="D37" s="88">
        <v>2</v>
      </c>
      <c r="E37" s="89"/>
      <c r="F37" s="89">
        <v>0</v>
      </c>
      <c r="G37" s="90"/>
      <c r="H37" s="64">
        <v>129</v>
      </c>
      <c r="I37" s="64">
        <v>1</v>
      </c>
      <c r="J37" s="64">
        <v>176</v>
      </c>
      <c r="K37" s="88">
        <v>1</v>
      </c>
      <c r="L37" s="46">
        <f aca="true" t="shared" si="2" ref="L37:L68">H37+J37</f>
        <v>305</v>
      </c>
      <c r="M37" s="47">
        <f aca="true" t="shared" si="3" ref="M37:M68">I37+K37</f>
        <v>2</v>
      </c>
    </row>
    <row r="38" spans="2:13" ht="14.25" customHeight="1">
      <c r="B38" s="87" t="s">
        <v>62</v>
      </c>
      <c r="C38" s="64">
        <v>167</v>
      </c>
      <c r="D38" s="88">
        <v>0</v>
      </c>
      <c r="E38" s="89"/>
      <c r="F38" s="89">
        <v>0</v>
      </c>
      <c r="G38" s="90"/>
      <c r="H38" s="64">
        <v>137</v>
      </c>
      <c r="I38" s="64">
        <v>0</v>
      </c>
      <c r="J38" s="64">
        <v>166</v>
      </c>
      <c r="K38" s="88">
        <v>0</v>
      </c>
      <c r="L38" s="46">
        <f t="shared" si="2"/>
        <v>303</v>
      </c>
      <c r="M38" s="47">
        <f t="shared" si="3"/>
        <v>0</v>
      </c>
    </row>
    <row r="39" spans="2:13" ht="14.25" customHeight="1">
      <c r="B39" s="87" t="s">
        <v>63</v>
      </c>
      <c r="C39" s="64">
        <v>610</v>
      </c>
      <c r="D39" s="88">
        <v>4</v>
      </c>
      <c r="E39" s="89"/>
      <c r="F39" s="89">
        <v>0</v>
      </c>
      <c r="G39" s="90"/>
      <c r="H39" s="64">
        <v>479</v>
      </c>
      <c r="I39" s="64">
        <v>2</v>
      </c>
      <c r="J39" s="64">
        <v>592</v>
      </c>
      <c r="K39" s="88">
        <v>2</v>
      </c>
      <c r="L39" s="46">
        <f t="shared" si="2"/>
        <v>1071</v>
      </c>
      <c r="M39" s="47">
        <f t="shared" si="3"/>
        <v>4</v>
      </c>
    </row>
    <row r="40" spans="2:13" ht="14.25" customHeight="1">
      <c r="B40" s="87" t="s">
        <v>64</v>
      </c>
      <c r="C40" s="64">
        <v>6</v>
      </c>
      <c r="D40" s="88">
        <v>0</v>
      </c>
      <c r="E40" s="89"/>
      <c r="F40" s="89">
        <v>0</v>
      </c>
      <c r="G40" s="90"/>
      <c r="H40" s="64">
        <v>11</v>
      </c>
      <c r="I40" s="64">
        <v>0</v>
      </c>
      <c r="J40" s="64">
        <v>8</v>
      </c>
      <c r="K40" s="88">
        <v>0</v>
      </c>
      <c r="L40" s="46">
        <f t="shared" si="2"/>
        <v>19</v>
      </c>
      <c r="M40" s="47">
        <f t="shared" si="3"/>
        <v>0</v>
      </c>
    </row>
    <row r="41" spans="2:13" ht="14.25" customHeight="1">
      <c r="B41" s="87" t="s">
        <v>65</v>
      </c>
      <c r="C41" s="64">
        <v>8</v>
      </c>
      <c r="D41" s="88">
        <v>0</v>
      </c>
      <c r="E41" s="89"/>
      <c r="F41" s="89">
        <v>0</v>
      </c>
      <c r="G41" s="90"/>
      <c r="H41" s="64">
        <v>5</v>
      </c>
      <c r="I41" s="64">
        <v>0</v>
      </c>
      <c r="J41" s="64">
        <v>7</v>
      </c>
      <c r="K41" s="88">
        <v>0</v>
      </c>
      <c r="L41" s="46">
        <f t="shared" si="2"/>
        <v>12</v>
      </c>
      <c r="M41" s="47">
        <f t="shared" si="3"/>
        <v>0</v>
      </c>
    </row>
    <row r="42" spans="2:13" ht="14.25" customHeight="1">
      <c r="B42" s="87" t="s">
        <v>66</v>
      </c>
      <c r="C42" s="64">
        <v>20</v>
      </c>
      <c r="D42" s="88">
        <v>0</v>
      </c>
      <c r="E42" s="89"/>
      <c r="F42" s="89">
        <v>0</v>
      </c>
      <c r="G42" s="90"/>
      <c r="H42" s="64">
        <v>24</v>
      </c>
      <c r="I42" s="64">
        <v>0</v>
      </c>
      <c r="J42" s="64">
        <v>28</v>
      </c>
      <c r="K42" s="88">
        <v>0</v>
      </c>
      <c r="L42" s="46">
        <f t="shared" si="2"/>
        <v>52</v>
      </c>
      <c r="M42" s="47">
        <f t="shared" si="3"/>
        <v>0</v>
      </c>
    </row>
    <row r="43" spans="2:13" ht="14.25" customHeight="1">
      <c r="B43" s="87" t="s">
        <v>67</v>
      </c>
      <c r="C43" s="64">
        <v>43</v>
      </c>
      <c r="D43" s="88">
        <v>0</v>
      </c>
      <c r="E43" s="89"/>
      <c r="F43" s="89">
        <v>0</v>
      </c>
      <c r="G43" s="90"/>
      <c r="H43" s="64">
        <v>50</v>
      </c>
      <c r="I43" s="64">
        <v>0</v>
      </c>
      <c r="J43" s="64">
        <v>45</v>
      </c>
      <c r="K43" s="88">
        <v>0</v>
      </c>
      <c r="L43" s="46">
        <f t="shared" si="2"/>
        <v>95</v>
      </c>
      <c r="M43" s="47">
        <f t="shared" si="3"/>
        <v>0</v>
      </c>
    </row>
    <row r="44" spans="2:13" ht="14.25" customHeight="1">
      <c r="B44" s="87" t="s">
        <v>68</v>
      </c>
      <c r="C44" s="64">
        <v>29</v>
      </c>
      <c r="D44" s="88">
        <v>0</v>
      </c>
      <c r="E44" s="89"/>
      <c r="F44" s="89">
        <v>0</v>
      </c>
      <c r="G44" s="90"/>
      <c r="H44" s="64">
        <v>36</v>
      </c>
      <c r="I44" s="64">
        <v>0</v>
      </c>
      <c r="J44" s="64">
        <v>33</v>
      </c>
      <c r="K44" s="88">
        <v>0</v>
      </c>
      <c r="L44" s="46">
        <f t="shared" si="2"/>
        <v>69</v>
      </c>
      <c r="M44" s="47">
        <f t="shared" si="3"/>
        <v>0</v>
      </c>
    </row>
    <row r="45" spans="2:13" ht="14.25" customHeight="1">
      <c r="B45" s="87" t="s">
        <v>69</v>
      </c>
      <c r="C45" s="64">
        <v>39</v>
      </c>
      <c r="D45" s="88">
        <v>0</v>
      </c>
      <c r="E45" s="89"/>
      <c r="F45" s="89">
        <v>0</v>
      </c>
      <c r="G45" s="90"/>
      <c r="H45" s="64">
        <v>46</v>
      </c>
      <c r="I45" s="64">
        <v>0</v>
      </c>
      <c r="J45" s="64">
        <v>47</v>
      </c>
      <c r="K45" s="88">
        <v>0</v>
      </c>
      <c r="L45" s="46">
        <f t="shared" si="2"/>
        <v>93</v>
      </c>
      <c r="M45" s="47">
        <f t="shared" si="3"/>
        <v>0</v>
      </c>
    </row>
    <row r="46" spans="2:13" ht="14.25" customHeight="1">
      <c r="B46" s="87" t="s">
        <v>70</v>
      </c>
      <c r="C46" s="64">
        <v>17</v>
      </c>
      <c r="D46" s="88">
        <v>0</v>
      </c>
      <c r="E46" s="89"/>
      <c r="F46" s="89">
        <v>0</v>
      </c>
      <c r="G46" s="90"/>
      <c r="H46" s="64">
        <v>17</v>
      </c>
      <c r="I46" s="64">
        <v>0</v>
      </c>
      <c r="J46" s="64">
        <v>16</v>
      </c>
      <c r="K46" s="88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7" t="s">
        <v>71</v>
      </c>
      <c r="C47" s="64">
        <v>18</v>
      </c>
      <c r="D47" s="88">
        <v>0</v>
      </c>
      <c r="E47" s="89"/>
      <c r="F47" s="89">
        <v>0</v>
      </c>
      <c r="G47" s="90"/>
      <c r="H47" s="64">
        <v>15</v>
      </c>
      <c r="I47" s="64">
        <v>0</v>
      </c>
      <c r="J47" s="64">
        <v>17</v>
      </c>
      <c r="K47" s="88">
        <v>0</v>
      </c>
      <c r="L47" s="46">
        <f t="shared" si="2"/>
        <v>32</v>
      </c>
      <c r="M47" s="47">
        <f t="shared" si="3"/>
        <v>0</v>
      </c>
    </row>
    <row r="48" spans="2:13" ht="14.25" customHeight="1">
      <c r="B48" s="87" t="s">
        <v>72</v>
      </c>
      <c r="C48" s="64">
        <v>42</v>
      </c>
      <c r="D48" s="88">
        <v>0</v>
      </c>
      <c r="E48" s="89"/>
      <c r="F48" s="89">
        <v>0</v>
      </c>
      <c r="G48" s="90"/>
      <c r="H48" s="64">
        <v>36</v>
      </c>
      <c r="I48" s="64">
        <v>0</v>
      </c>
      <c r="J48" s="64">
        <v>38</v>
      </c>
      <c r="K48" s="88">
        <v>0</v>
      </c>
      <c r="L48" s="46">
        <f t="shared" si="2"/>
        <v>74</v>
      </c>
      <c r="M48" s="47">
        <f t="shared" si="3"/>
        <v>0</v>
      </c>
    </row>
    <row r="49" spans="2:13" ht="14.25" customHeight="1">
      <c r="B49" s="87" t="s">
        <v>73</v>
      </c>
      <c r="C49" s="64">
        <v>7</v>
      </c>
      <c r="D49" s="88">
        <v>0</v>
      </c>
      <c r="E49" s="89"/>
      <c r="F49" s="89">
        <v>0</v>
      </c>
      <c r="G49" s="90"/>
      <c r="H49" s="64">
        <v>10</v>
      </c>
      <c r="I49" s="64">
        <v>0</v>
      </c>
      <c r="J49" s="64">
        <v>9</v>
      </c>
      <c r="K49" s="88">
        <v>0</v>
      </c>
      <c r="L49" s="46">
        <f t="shared" si="2"/>
        <v>19</v>
      </c>
      <c r="M49" s="47">
        <f t="shared" si="3"/>
        <v>0</v>
      </c>
    </row>
    <row r="50" spans="2:13" ht="14.25" customHeight="1">
      <c r="B50" s="87" t="s">
        <v>74</v>
      </c>
      <c r="C50" s="64">
        <v>3</v>
      </c>
      <c r="D50" s="88">
        <v>0</v>
      </c>
      <c r="E50" s="89"/>
      <c r="F50" s="89">
        <v>0</v>
      </c>
      <c r="G50" s="90"/>
      <c r="H50" s="64">
        <v>2</v>
      </c>
      <c r="I50" s="64">
        <v>0</v>
      </c>
      <c r="J50" s="64">
        <v>3</v>
      </c>
      <c r="K50" s="88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7" t="s">
        <v>75</v>
      </c>
      <c r="C51" s="64">
        <v>635</v>
      </c>
      <c r="D51" s="88">
        <v>6</v>
      </c>
      <c r="E51" s="89"/>
      <c r="F51" s="89">
        <v>0</v>
      </c>
      <c r="G51" s="90"/>
      <c r="H51" s="64">
        <v>550</v>
      </c>
      <c r="I51" s="64">
        <v>2</v>
      </c>
      <c r="J51" s="64">
        <v>611</v>
      </c>
      <c r="K51" s="88">
        <v>5</v>
      </c>
      <c r="L51" s="46">
        <f t="shared" si="2"/>
        <v>1161</v>
      </c>
      <c r="M51" s="47">
        <f t="shared" si="3"/>
        <v>7</v>
      </c>
    </row>
    <row r="52" spans="2:13" ht="14.25" customHeight="1">
      <c r="B52" s="87" t="s">
        <v>76</v>
      </c>
      <c r="C52" s="64">
        <v>249</v>
      </c>
      <c r="D52" s="88">
        <v>1</v>
      </c>
      <c r="E52" s="89"/>
      <c r="F52" s="89">
        <v>1</v>
      </c>
      <c r="G52" s="90"/>
      <c r="H52" s="64">
        <v>228</v>
      </c>
      <c r="I52" s="64">
        <v>0</v>
      </c>
      <c r="J52" s="64">
        <v>278</v>
      </c>
      <c r="K52" s="88">
        <v>1</v>
      </c>
      <c r="L52" s="46">
        <f t="shared" si="2"/>
        <v>506</v>
      </c>
      <c r="M52" s="47">
        <f t="shared" si="3"/>
        <v>1</v>
      </c>
    </row>
    <row r="53" spans="2:13" ht="14.25" customHeight="1">
      <c r="B53" s="87" t="s">
        <v>77</v>
      </c>
      <c r="C53" s="64">
        <v>526</v>
      </c>
      <c r="D53" s="88">
        <v>6</v>
      </c>
      <c r="E53" s="89"/>
      <c r="F53" s="89">
        <v>0</v>
      </c>
      <c r="G53" s="90"/>
      <c r="H53" s="64">
        <v>464</v>
      </c>
      <c r="I53" s="64">
        <v>1</v>
      </c>
      <c r="J53" s="64">
        <v>538</v>
      </c>
      <c r="K53" s="88">
        <v>5</v>
      </c>
      <c r="L53" s="46">
        <f t="shared" si="2"/>
        <v>1002</v>
      </c>
      <c r="M53" s="47">
        <f t="shared" si="3"/>
        <v>6</v>
      </c>
    </row>
    <row r="54" spans="2:13" ht="14.25" customHeight="1">
      <c r="B54" s="87" t="s">
        <v>78</v>
      </c>
      <c r="C54" s="64">
        <v>32</v>
      </c>
      <c r="D54" s="88">
        <v>0</v>
      </c>
      <c r="E54" s="89"/>
      <c r="F54" s="89">
        <v>0</v>
      </c>
      <c r="G54" s="90"/>
      <c r="H54" s="64">
        <v>34</v>
      </c>
      <c r="I54" s="64">
        <v>0</v>
      </c>
      <c r="J54" s="64">
        <v>34</v>
      </c>
      <c r="K54" s="88">
        <v>0</v>
      </c>
      <c r="L54" s="46">
        <f t="shared" si="2"/>
        <v>68</v>
      </c>
      <c r="M54" s="47">
        <f t="shared" si="3"/>
        <v>0</v>
      </c>
    </row>
    <row r="55" spans="2:13" ht="14.25" customHeight="1">
      <c r="B55" s="87" t="s">
        <v>79</v>
      </c>
      <c r="C55" s="64">
        <v>479</v>
      </c>
      <c r="D55" s="88">
        <v>3</v>
      </c>
      <c r="E55" s="89"/>
      <c r="F55" s="89">
        <v>1</v>
      </c>
      <c r="G55" s="90"/>
      <c r="H55" s="64">
        <v>441</v>
      </c>
      <c r="I55" s="64">
        <v>2</v>
      </c>
      <c r="J55" s="64">
        <v>463</v>
      </c>
      <c r="K55" s="88">
        <v>1</v>
      </c>
      <c r="L55" s="46">
        <f t="shared" si="2"/>
        <v>904</v>
      </c>
      <c r="M55" s="47">
        <f t="shared" si="3"/>
        <v>3</v>
      </c>
    </row>
    <row r="56" spans="2:13" ht="14.25" customHeight="1">
      <c r="B56" s="87" t="s">
        <v>80</v>
      </c>
      <c r="C56" s="64">
        <v>42</v>
      </c>
      <c r="D56" s="88">
        <v>0</v>
      </c>
      <c r="E56" s="89"/>
      <c r="F56" s="89">
        <v>0</v>
      </c>
      <c r="G56" s="90"/>
      <c r="H56" s="64">
        <v>45</v>
      </c>
      <c r="I56" s="64">
        <v>0</v>
      </c>
      <c r="J56" s="64">
        <v>42</v>
      </c>
      <c r="K56" s="88">
        <v>0</v>
      </c>
      <c r="L56" s="46">
        <f t="shared" si="2"/>
        <v>87</v>
      </c>
      <c r="M56" s="47">
        <f t="shared" si="3"/>
        <v>0</v>
      </c>
    </row>
    <row r="57" spans="2:13" ht="14.25" customHeight="1">
      <c r="B57" s="87" t="s">
        <v>81</v>
      </c>
      <c r="C57" s="64">
        <v>136</v>
      </c>
      <c r="D57" s="88">
        <v>0</v>
      </c>
      <c r="E57" s="89"/>
      <c r="F57" s="89">
        <v>0</v>
      </c>
      <c r="G57" s="90"/>
      <c r="H57" s="64">
        <v>121</v>
      </c>
      <c r="I57" s="64">
        <v>0</v>
      </c>
      <c r="J57" s="64">
        <v>137</v>
      </c>
      <c r="K57" s="88">
        <v>0</v>
      </c>
      <c r="L57" s="46">
        <f t="shared" si="2"/>
        <v>258</v>
      </c>
      <c r="M57" s="47">
        <f t="shared" si="3"/>
        <v>0</v>
      </c>
    </row>
    <row r="58" spans="2:13" ht="14.25" customHeight="1">
      <c r="B58" s="87" t="s">
        <v>82</v>
      </c>
      <c r="C58" s="64">
        <v>8</v>
      </c>
      <c r="D58" s="88">
        <v>0</v>
      </c>
      <c r="E58" s="89"/>
      <c r="F58" s="89">
        <v>0</v>
      </c>
      <c r="G58" s="90"/>
      <c r="H58" s="64">
        <v>8</v>
      </c>
      <c r="I58" s="64">
        <v>0</v>
      </c>
      <c r="J58" s="64">
        <v>7</v>
      </c>
      <c r="K58" s="88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7" t="s">
        <v>83</v>
      </c>
      <c r="C59" s="64">
        <v>36</v>
      </c>
      <c r="D59" s="88">
        <v>0</v>
      </c>
      <c r="E59" s="89"/>
      <c r="F59" s="89">
        <v>0</v>
      </c>
      <c r="G59" s="90"/>
      <c r="H59" s="64">
        <v>36</v>
      </c>
      <c r="I59" s="64">
        <v>0</v>
      </c>
      <c r="J59" s="64">
        <v>38</v>
      </c>
      <c r="K59" s="88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7" t="s">
        <v>84</v>
      </c>
      <c r="C60" s="64">
        <v>23</v>
      </c>
      <c r="D60" s="88">
        <v>1</v>
      </c>
      <c r="E60" s="89"/>
      <c r="F60" s="89">
        <v>1</v>
      </c>
      <c r="G60" s="90"/>
      <c r="H60" s="64">
        <v>21</v>
      </c>
      <c r="I60" s="64">
        <v>0</v>
      </c>
      <c r="J60" s="64">
        <v>24</v>
      </c>
      <c r="K60" s="88">
        <v>1</v>
      </c>
      <c r="L60" s="46">
        <f t="shared" si="2"/>
        <v>45</v>
      </c>
      <c r="M60" s="47">
        <f t="shared" si="3"/>
        <v>1</v>
      </c>
    </row>
    <row r="61" spans="2:13" ht="14.25" customHeight="1">
      <c r="B61" s="87" t="s">
        <v>85</v>
      </c>
      <c r="C61" s="64">
        <v>225</v>
      </c>
      <c r="D61" s="88">
        <v>4</v>
      </c>
      <c r="E61" s="89"/>
      <c r="F61" s="89">
        <v>0</v>
      </c>
      <c r="G61" s="90"/>
      <c r="H61" s="64">
        <v>180</v>
      </c>
      <c r="I61" s="64">
        <v>0</v>
      </c>
      <c r="J61" s="64">
        <v>232</v>
      </c>
      <c r="K61" s="88">
        <v>4</v>
      </c>
      <c r="L61" s="46">
        <f t="shared" si="2"/>
        <v>412</v>
      </c>
      <c r="M61" s="47">
        <f t="shared" si="3"/>
        <v>4</v>
      </c>
    </row>
    <row r="62" spans="2:13" ht="14.25" customHeight="1">
      <c r="B62" s="87" t="s">
        <v>86</v>
      </c>
      <c r="C62" s="64">
        <v>82</v>
      </c>
      <c r="D62" s="88">
        <v>0</v>
      </c>
      <c r="E62" s="89"/>
      <c r="F62" s="89">
        <v>0</v>
      </c>
      <c r="G62" s="90"/>
      <c r="H62" s="64">
        <v>76</v>
      </c>
      <c r="I62" s="64">
        <v>0</v>
      </c>
      <c r="J62" s="64">
        <v>80</v>
      </c>
      <c r="K62" s="88">
        <v>0</v>
      </c>
      <c r="L62" s="46">
        <f t="shared" si="2"/>
        <v>156</v>
      </c>
      <c r="M62" s="47">
        <f t="shared" si="3"/>
        <v>0</v>
      </c>
    </row>
    <row r="63" spans="2:18" ht="14.25" customHeight="1">
      <c r="B63" s="87" t="s">
        <v>87</v>
      </c>
      <c r="C63" s="64">
        <v>20</v>
      </c>
      <c r="D63" s="88">
        <v>5</v>
      </c>
      <c r="E63" s="89"/>
      <c r="F63" s="89">
        <v>0</v>
      </c>
      <c r="G63" s="90"/>
      <c r="H63" s="64">
        <v>14</v>
      </c>
      <c r="I63" s="64">
        <v>5</v>
      </c>
      <c r="J63" s="64">
        <v>22</v>
      </c>
      <c r="K63" s="88">
        <v>0</v>
      </c>
      <c r="L63" s="46">
        <f t="shared" si="2"/>
        <v>36</v>
      </c>
      <c r="M63" s="47">
        <f t="shared" si="3"/>
        <v>5</v>
      </c>
      <c r="P63" s="65"/>
      <c r="R63" s="65"/>
    </row>
    <row r="64" spans="2:18" ht="14.25" customHeight="1">
      <c r="B64" s="87" t="s">
        <v>88</v>
      </c>
      <c r="C64" s="64">
        <v>18</v>
      </c>
      <c r="D64" s="88">
        <v>0</v>
      </c>
      <c r="E64" s="89"/>
      <c r="F64" s="89">
        <v>0</v>
      </c>
      <c r="G64" s="90"/>
      <c r="H64" s="64">
        <v>15</v>
      </c>
      <c r="I64" s="64">
        <v>0</v>
      </c>
      <c r="J64" s="64">
        <v>19</v>
      </c>
      <c r="K64" s="88">
        <v>0</v>
      </c>
      <c r="L64" s="46">
        <f t="shared" si="2"/>
        <v>34</v>
      </c>
      <c r="M64" s="47">
        <f t="shared" si="3"/>
        <v>0</v>
      </c>
      <c r="P64" s="65"/>
      <c r="R64" s="65"/>
    </row>
    <row r="65" spans="2:13" ht="14.25" customHeight="1">
      <c r="B65" s="87" t="s">
        <v>89</v>
      </c>
      <c r="C65" s="64">
        <v>24</v>
      </c>
      <c r="D65" s="88">
        <v>0</v>
      </c>
      <c r="E65" s="89"/>
      <c r="F65" s="89">
        <v>0</v>
      </c>
      <c r="G65" s="90"/>
      <c r="H65" s="64">
        <v>18</v>
      </c>
      <c r="I65" s="64">
        <v>0</v>
      </c>
      <c r="J65" s="64">
        <v>25</v>
      </c>
      <c r="K65" s="88">
        <v>0</v>
      </c>
      <c r="L65" s="46">
        <f t="shared" si="2"/>
        <v>43</v>
      </c>
      <c r="M65" s="47">
        <f t="shared" si="3"/>
        <v>0</v>
      </c>
    </row>
    <row r="66" spans="2:18" ht="14.25" customHeight="1">
      <c r="B66" s="91" t="s">
        <v>90</v>
      </c>
      <c r="C66" s="64">
        <v>135</v>
      </c>
      <c r="D66" s="88">
        <v>0</v>
      </c>
      <c r="E66" s="89"/>
      <c r="F66" s="89">
        <v>0</v>
      </c>
      <c r="G66" s="90"/>
      <c r="H66" s="64">
        <v>102</v>
      </c>
      <c r="I66" s="64">
        <v>0</v>
      </c>
      <c r="J66" s="64">
        <v>114</v>
      </c>
      <c r="K66" s="88">
        <v>0</v>
      </c>
      <c r="L66" s="46">
        <f t="shared" si="2"/>
        <v>216</v>
      </c>
      <c r="M66" s="47">
        <f t="shared" si="3"/>
        <v>0</v>
      </c>
      <c r="P66" s="65"/>
      <c r="R66" s="65"/>
    </row>
    <row r="67" spans="2:13" ht="14.25" customHeight="1">
      <c r="B67" s="91" t="s">
        <v>91</v>
      </c>
      <c r="C67" s="64">
        <v>109</v>
      </c>
      <c r="D67" s="88">
        <v>0</v>
      </c>
      <c r="E67" s="89"/>
      <c r="F67" s="89">
        <v>0</v>
      </c>
      <c r="G67" s="90"/>
      <c r="H67" s="64">
        <v>98</v>
      </c>
      <c r="I67" s="64">
        <v>0</v>
      </c>
      <c r="J67" s="64">
        <v>105</v>
      </c>
      <c r="K67" s="88">
        <v>0</v>
      </c>
      <c r="L67" s="46">
        <f t="shared" si="2"/>
        <v>203</v>
      </c>
      <c r="M67" s="47">
        <f t="shared" si="3"/>
        <v>0</v>
      </c>
    </row>
    <row r="68" spans="2:13" ht="14.25" customHeight="1">
      <c r="B68" s="92" t="s">
        <v>92</v>
      </c>
      <c r="C68" s="64">
        <v>12</v>
      </c>
      <c r="D68" s="88">
        <v>0</v>
      </c>
      <c r="E68" s="89"/>
      <c r="F68" s="89">
        <v>0</v>
      </c>
      <c r="G68" s="90"/>
      <c r="H68" s="64">
        <v>16</v>
      </c>
      <c r="I68" s="64">
        <v>0</v>
      </c>
      <c r="J68" s="64">
        <v>16</v>
      </c>
      <c r="K68" s="88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2" t="s">
        <v>93</v>
      </c>
      <c r="C69" s="64">
        <v>16</v>
      </c>
      <c r="D69" s="88">
        <v>1</v>
      </c>
      <c r="E69" s="89"/>
      <c r="F69" s="89">
        <v>1</v>
      </c>
      <c r="G69" s="90"/>
      <c r="H69" s="64">
        <v>17</v>
      </c>
      <c r="I69" s="64">
        <v>0</v>
      </c>
      <c r="J69" s="64">
        <v>14</v>
      </c>
      <c r="K69" s="88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2" t="s">
        <v>94</v>
      </c>
      <c r="C70" s="64">
        <v>26</v>
      </c>
      <c r="D70" s="88">
        <v>1</v>
      </c>
      <c r="E70" s="89"/>
      <c r="F70" s="89">
        <v>1</v>
      </c>
      <c r="G70" s="90"/>
      <c r="H70" s="64">
        <v>25</v>
      </c>
      <c r="I70" s="64">
        <v>0</v>
      </c>
      <c r="J70" s="64">
        <v>20</v>
      </c>
      <c r="K70" s="88">
        <v>1</v>
      </c>
      <c r="L70" s="46">
        <f t="shared" si="4"/>
        <v>45</v>
      </c>
      <c r="M70" s="47">
        <f t="shared" si="5"/>
        <v>1</v>
      </c>
    </row>
    <row r="71" spans="2:18" ht="14.25" customHeight="1">
      <c r="B71" s="92" t="s">
        <v>95</v>
      </c>
      <c r="C71" s="64">
        <v>191</v>
      </c>
      <c r="D71" s="88">
        <v>1</v>
      </c>
      <c r="E71" s="89"/>
      <c r="F71" s="89">
        <v>1</v>
      </c>
      <c r="G71" s="90"/>
      <c r="H71" s="64">
        <v>163</v>
      </c>
      <c r="I71" s="64">
        <v>0</v>
      </c>
      <c r="J71" s="64">
        <v>187</v>
      </c>
      <c r="K71" s="88">
        <v>1</v>
      </c>
      <c r="L71" s="46">
        <f t="shared" si="4"/>
        <v>350</v>
      </c>
      <c r="M71" s="47">
        <f t="shared" si="5"/>
        <v>1</v>
      </c>
      <c r="P71" s="65"/>
      <c r="R71" s="65"/>
    </row>
    <row r="72" spans="2:16" ht="14.25" customHeight="1">
      <c r="B72" s="92" t="s">
        <v>96</v>
      </c>
      <c r="C72" s="64">
        <v>13</v>
      </c>
      <c r="D72" s="88">
        <v>0</v>
      </c>
      <c r="E72" s="89"/>
      <c r="F72" s="89">
        <v>0</v>
      </c>
      <c r="G72" s="90"/>
      <c r="H72" s="64">
        <v>11</v>
      </c>
      <c r="I72" s="64">
        <v>0</v>
      </c>
      <c r="J72" s="64">
        <v>12</v>
      </c>
      <c r="K72" s="88">
        <v>0</v>
      </c>
      <c r="L72" s="46">
        <f t="shared" si="4"/>
        <v>23</v>
      </c>
      <c r="M72" s="47">
        <f t="shared" si="5"/>
        <v>0</v>
      </c>
      <c r="P72" s="65"/>
    </row>
    <row r="73" spans="2:13" ht="14.25" customHeight="1">
      <c r="B73" s="92" t="s">
        <v>97</v>
      </c>
      <c r="C73" s="64">
        <v>30</v>
      </c>
      <c r="D73" s="88">
        <v>0</v>
      </c>
      <c r="E73" s="89"/>
      <c r="F73" s="89">
        <v>0</v>
      </c>
      <c r="G73" s="90"/>
      <c r="H73" s="64">
        <v>38</v>
      </c>
      <c r="I73" s="64">
        <v>0</v>
      </c>
      <c r="J73" s="64">
        <v>38</v>
      </c>
      <c r="K73" s="88">
        <v>0</v>
      </c>
      <c r="L73" s="46">
        <f t="shared" si="4"/>
        <v>76</v>
      </c>
      <c r="M73" s="47">
        <f t="shared" si="5"/>
        <v>0</v>
      </c>
    </row>
    <row r="74" spans="2:16" ht="14.25" customHeight="1">
      <c r="B74" s="92" t="s">
        <v>98</v>
      </c>
      <c r="C74" s="64">
        <v>14</v>
      </c>
      <c r="D74" s="88">
        <v>0</v>
      </c>
      <c r="E74" s="89"/>
      <c r="F74" s="89">
        <v>0</v>
      </c>
      <c r="G74" s="90"/>
      <c r="H74" s="64">
        <v>15</v>
      </c>
      <c r="I74" s="64">
        <v>0</v>
      </c>
      <c r="J74" s="64">
        <v>18</v>
      </c>
      <c r="K74" s="88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0" t="s">
        <v>99</v>
      </c>
      <c r="C75" s="48">
        <f>SUM(C5:C74)</f>
        <v>10463</v>
      </c>
      <c r="D75" s="48">
        <f>SUM(D5:D74)</f>
        <v>85</v>
      </c>
      <c r="E75" s="49" t="s">
        <v>26</v>
      </c>
      <c r="F75" s="49">
        <f>SUM(F5:F74)</f>
        <v>13</v>
      </c>
      <c r="G75" s="50" t="s">
        <v>28</v>
      </c>
      <c r="H75" s="51">
        <f aca="true" t="shared" si="6" ref="H75:M75">SUM(H5:H74)</f>
        <v>8991</v>
      </c>
      <c r="I75" s="51">
        <f t="shared" si="6"/>
        <v>35</v>
      </c>
      <c r="J75" s="51">
        <f t="shared" si="6"/>
        <v>10222</v>
      </c>
      <c r="K75" s="48">
        <f t="shared" si="6"/>
        <v>58</v>
      </c>
      <c r="L75" s="48">
        <f t="shared" si="6"/>
        <v>19213</v>
      </c>
      <c r="M75" s="52">
        <f t="shared" si="6"/>
        <v>93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100</v>
      </c>
      <c r="C77" s="104">
        <f>SUM(C18,C19,C20,C66,C67)</f>
        <v>874</v>
      </c>
      <c r="D77" s="105">
        <f>SUM(D18,D19,D20,D66,D67)</f>
        <v>6</v>
      </c>
      <c r="E77" s="106" t="s">
        <v>101</v>
      </c>
      <c r="F77" s="106">
        <f>SUM(F18,F19,F20,F66,F67)</f>
        <v>1</v>
      </c>
      <c r="G77" s="107" t="s">
        <v>102</v>
      </c>
      <c r="H77" s="104">
        <f aca="true" t="shared" si="7" ref="H77:M77">SUM(H18,H19,H20,H66,H67)</f>
        <v>756</v>
      </c>
      <c r="I77" s="104">
        <f t="shared" si="7"/>
        <v>1</v>
      </c>
      <c r="J77" s="104">
        <f t="shared" si="7"/>
        <v>770</v>
      </c>
      <c r="K77" s="104">
        <f t="shared" si="7"/>
        <v>5</v>
      </c>
      <c r="L77" s="104">
        <f t="shared" si="7"/>
        <v>1526</v>
      </c>
      <c r="M77" s="104">
        <f t="shared" si="7"/>
        <v>6</v>
      </c>
    </row>
    <row r="78" spans="2:13" ht="13.5" customHeight="1">
      <c r="B78" s="108" t="s">
        <v>103</v>
      </c>
      <c r="C78" s="104">
        <f>SUM(C68:C74)</f>
        <v>302</v>
      </c>
      <c r="D78" s="105">
        <f>SUM(D68:D74)</f>
        <v>3</v>
      </c>
      <c r="E78" s="106" t="s">
        <v>101</v>
      </c>
      <c r="F78" s="106">
        <f>SUM(F68:F74)</f>
        <v>3</v>
      </c>
      <c r="G78" s="107" t="s">
        <v>102</v>
      </c>
      <c r="H78" s="104">
        <f aca="true" t="shared" si="8" ref="H78:M78">SUM(H68:H74)</f>
        <v>285</v>
      </c>
      <c r="I78" s="104">
        <f t="shared" si="8"/>
        <v>0</v>
      </c>
      <c r="J78" s="104">
        <f t="shared" si="8"/>
        <v>305</v>
      </c>
      <c r="K78" s="104">
        <f t="shared" si="8"/>
        <v>3</v>
      </c>
      <c r="L78" s="104">
        <f t="shared" si="8"/>
        <v>590</v>
      </c>
      <c r="M78" s="104">
        <f t="shared" si="8"/>
        <v>3</v>
      </c>
    </row>
    <row r="79" spans="2:13" ht="13.5" customHeight="1" thickBo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26" t="s">
        <v>23</v>
      </c>
      <c r="D80" s="226"/>
      <c r="E80" s="226"/>
      <c r="F80" s="226"/>
      <c r="G80" s="226"/>
      <c r="H80" s="226" t="s">
        <v>4</v>
      </c>
      <c r="I80" s="226"/>
      <c r="J80" s="226" t="s">
        <v>5</v>
      </c>
      <c r="K80" s="226"/>
      <c r="L80" s="227" t="s">
        <v>6</v>
      </c>
      <c r="M80" s="227"/>
    </row>
    <row r="81" spans="1:13" ht="13.5" customHeight="1">
      <c r="A81" s="93"/>
      <c r="B81" s="110"/>
      <c r="C81" s="228">
        <f>C75+D75-F75</f>
        <v>10535</v>
      </c>
      <c r="D81" s="228"/>
      <c r="E81" s="111" t="s">
        <v>26</v>
      </c>
      <c r="F81" s="57">
        <f>D75-F75</f>
        <v>72</v>
      </c>
      <c r="G81" s="112" t="s">
        <v>28</v>
      </c>
      <c r="H81" s="55">
        <f>H75+I75</f>
        <v>9026</v>
      </c>
      <c r="I81" s="113">
        <f>I75</f>
        <v>35</v>
      </c>
      <c r="J81" s="55">
        <f>J75+K75</f>
        <v>10280</v>
      </c>
      <c r="K81" s="113">
        <f>K75</f>
        <v>58</v>
      </c>
      <c r="L81" s="55">
        <f>L75+M75</f>
        <v>19306</v>
      </c>
      <c r="M81" s="114">
        <f>M75</f>
        <v>93</v>
      </c>
    </row>
    <row r="82" spans="1:13" ht="13.5" customHeight="1">
      <c r="A82" s="93"/>
      <c r="B82" s="115" t="s">
        <v>104</v>
      </c>
      <c r="C82" s="229">
        <f>C81-C83-C84</f>
        <v>9354</v>
      </c>
      <c r="D82" s="229"/>
      <c r="E82" s="56" t="s">
        <v>26</v>
      </c>
      <c r="F82" s="58">
        <f>F81-F83-F84</f>
        <v>67</v>
      </c>
      <c r="G82" s="116" t="s">
        <v>102</v>
      </c>
      <c r="H82" s="56">
        <f aca="true" t="shared" si="9" ref="H82:M82">H81-H83-H84</f>
        <v>7984</v>
      </c>
      <c r="I82" s="117">
        <f t="shared" si="9"/>
        <v>34</v>
      </c>
      <c r="J82" s="56">
        <f t="shared" si="9"/>
        <v>9197</v>
      </c>
      <c r="K82" s="117">
        <f t="shared" si="9"/>
        <v>50</v>
      </c>
      <c r="L82" s="56">
        <f t="shared" si="9"/>
        <v>17181</v>
      </c>
      <c r="M82" s="118">
        <f t="shared" si="9"/>
        <v>84</v>
      </c>
    </row>
    <row r="83" spans="1:13" ht="13.5" customHeight="1">
      <c r="A83" s="93"/>
      <c r="B83" s="119" t="s">
        <v>100</v>
      </c>
      <c r="C83" s="230">
        <f>C77+D77-F77</f>
        <v>879</v>
      </c>
      <c r="D83" s="230"/>
      <c r="E83" s="124" t="s">
        <v>26</v>
      </c>
      <c r="F83" s="125">
        <f>D77-F77</f>
        <v>5</v>
      </c>
      <c r="G83" s="126" t="s">
        <v>102</v>
      </c>
      <c r="H83" s="127">
        <f>H77+I77</f>
        <v>757</v>
      </c>
      <c r="I83" s="128">
        <f>I77</f>
        <v>1</v>
      </c>
      <c r="J83" s="127">
        <f>J77+K77</f>
        <v>775</v>
      </c>
      <c r="K83" s="128">
        <f>K77</f>
        <v>5</v>
      </c>
      <c r="L83" s="120">
        <f>L77+M77</f>
        <v>1532</v>
      </c>
      <c r="M83" s="118">
        <f>M77</f>
        <v>6</v>
      </c>
    </row>
    <row r="84" spans="1:13" ht="13.5" customHeight="1" thickBot="1">
      <c r="A84" s="93"/>
      <c r="B84" s="121" t="s">
        <v>103</v>
      </c>
      <c r="C84" s="231">
        <f>C78+D78-F78</f>
        <v>302</v>
      </c>
      <c r="D84" s="231"/>
      <c r="E84" s="129" t="s">
        <v>26</v>
      </c>
      <c r="F84" s="130">
        <f>D78-F78</f>
        <v>0</v>
      </c>
      <c r="G84" s="131" t="s">
        <v>102</v>
      </c>
      <c r="H84" s="132">
        <f>H78+I78</f>
        <v>285</v>
      </c>
      <c r="I84" s="133">
        <f>I78</f>
        <v>0</v>
      </c>
      <c r="J84" s="132">
        <f>J78+K78</f>
        <v>308</v>
      </c>
      <c r="K84" s="133">
        <f>K78</f>
        <v>3</v>
      </c>
      <c r="L84" s="122">
        <f>L78+M78</f>
        <v>593</v>
      </c>
      <c r="M84" s="123">
        <f>M78</f>
        <v>3</v>
      </c>
    </row>
    <row r="85" spans="6:13" ht="13.5" customHeight="1">
      <c r="F85" s="59" t="s">
        <v>105</v>
      </c>
      <c r="M85" s="94" t="s">
        <v>106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M45" sqref="M45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232</v>
      </c>
    </row>
    <row r="2" spans="4:17" ht="21" customHeight="1">
      <c r="D2" s="61"/>
      <c r="G2" s="62" t="s">
        <v>107</v>
      </c>
      <c r="N2" s="59" t="s">
        <v>108</v>
      </c>
      <c r="P2" s="234" t="s">
        <v>109</v>
      </c>
      <c r="Q2" s="234"/>
    </row>
    <row r="3" spans="2:17" ht="13.5">
      <c r="B3" s="66"/>
      <c r="C3" s="67" t="s">
        <v>110</v>
      </c>
      <c r="D3" s="67" t="s">
        <v>111</v>
      </c>
      <c r="E3" s="67" t="s">
        <v>112</v>
      </c>
      <c r="F3" s="67" t="s">
        <v>113</v>
      </c>
      <c r="G3" s="67" t="s">
        <v>114</v>
      </c>
      <c r="H3" s="68" t="s">
        <v>115</v>
      </c>
      <c r="I3" s="67" t="s">
        <v>116</v>
      </c>
      <c r="J3" s="67" t="s">
        <v>117</v>
      </c>
      <c r="K3" s="67" t="s">
        <v>118</v>
      </c>
      <c r="L3" s="67" t="s">
        <v>119</v>
      </c>
      <c r="M3" s="67" t="s">
        <v>120</v>
      </c>
      <c r="N3" s="69" t="s">
        <v>115</v>
      </c>
      <c r="P3" s="235" t="s">
        <v>225</v>
      </c>
      <c r="Q3" s="235"/>
    </row>
    <row r="4" spans="2:19" ht="13.5">
      <c r="B4" s="63" t="s">
        <v>4</v>
      </c>
      <c r="C4" s="64">
        <v>31</v>
      </c>
      <c r="D4" s="64">
        <v>33</v>
      </c>
      <c r="E4" s="64">
        <v>49</v>
      </c>
      <c r="F4" s="64">
        <v>35</v>
      </c>
      <c r="G4" s="64">
        <v>47</v>
      </c>
      <c r="H4" s="45">
        <f>SUM(C4:G4)</f>
        <v>195</v>
      </c>
      <c r="I4" s="64">
        <v>57</v>
      </c>
      <c r="J4" s="64">
        <v>57</v>
      </c>
      <c r="K4" s="64">
        <v>72</v>
      </c>
      <c r="L4" s="64">
        <v>55</v>
      </c>
      <c r="M4" s="64">
        <v>60</v>
      </c>
      <c r="N4" s="47">
        <f>SUM(I4:M4)</f>
        <v>301</v>
      </c>
      <c r="P4" s="77" t="s">
        <v>4</v>
      </c>
      <c r="Q4" s="78">
        <f>SUM(H4,N4,H8)</f>
        <v>803</v>
      </c>
      <c r="S4" s="65"/>
    </row>
    <row r="5" spans="2:19" ht="13.5">
      <c r="B5" s="63" t="s">
        <v>5</v>
      </c>
      <c r="C5" s="64">
        <v>31</v>
      </c>
      <c r="D5" s="64">
        <v>33</v>
      </c>
      <c r="E5" s="64">
        <v>34</v>
      </c>
      <c r="F5" s="64">
        <v>44</v>
      </c>
      <c r="G5" s="64">
        <v>46</v>
      </c>
      <c r="H5" s="45">
        <f>SUM(C5:G5)</f>
        <v>188</v>
      </c>
      <c r="I5" s="64">
        <v>51</v>
      </c>
      <c r="J5" s="64">
        <v>50</v>
      </c>
      <c r="K5" s="64">
        <v>60</v>
      </c>
      <c r="L5" s="64">
        <v>65</v>
      </c>
      <c r="M5" s="64">
        <v>55</v>
      </c>
      <c r="N5" s="47">
        <f>SUM(I5:M5)</f>
        <v>281</v>
      </c>
      <c r="P5" s="77" t="s">
        <v>5</v>
      </c>
      <c r="Q5" s="78">
        <f>SUM(H5,N5,H9)</f>
        <v>748</v>
      </c>
      <c r="S5" s="65"/>
    </row>
    <row r="6" spans="2:19" ht="13.5">
      <c r="B6" s="70" t="s">
        <v>6</v>
      </c>
      <c r="C6" s="45">
        <f aca="true" t="shared" si="0" ref="C6:N6">SUM(C4:C5)</f>
        <v>62</v>
      </c>
      <c r="D6" s="45">
        <f t="shared" si="0"/>
        <v>66</v>
      </c>
      <c r="E6" s="45">
        <f t="shared" si="0"/>
        <v>83</v>
      </c>
      <c r="F6" s="45">
        <f t="shared" si="0"/>
        <v>79</v>
      </c>
      <c r="G6" s="45">
        <f t="shared" si="0"/>
        <v>93</v>
      </c>
      <c r="H6" s="45">
        <f t="shared" si="0"/>
        <v>383</v>
      </c>
      <c r="I6" s="45">
        <f t="shared" si="0"/>
        <v>108</v>
      </c>
      <c r="J6" s="45">
        <f t="shared" si="0"/>
        <v>107</v>
      </c>
      <c r="K6" s="45">
        <f t="shared" si="0"/>
        <v>132</v>
      </c>
      <c r="L6" s="45">
        <f t="shared" si="0"/>
        <v>120</v>
      </c>
      <c r="M6" s="45">
        <f t="shared" si="0"/>
        <v>115</v>
      </c>
      <c r="N6" s="47">
        <f t="shared" si="0"/>
        <v>582</v>
      </c>
      <c r="P6" s="79" t="s">
        <v>6</v>
      </c>
      <c r="Q6" s="80">
        <f>SUM(Q4:Q5)</f>
        <v>1551</v>
      </c>
      <c r="S6" s="65"/>
    </row>
    <row r="7" spans="2:19" ht="13.5">
      <c r="B7" s="71"/>
      <c r="C7" s="72" t="s">
        <v>121</v>
      </c>
      <c r="D7" s="72" t="s">
        <v>122</v>
      </c>
      <c r="E7" s="72" t="s">
        <v>123</v>
      </c>
      <c r="F7" s="72" t="s">
        <v>124</v>
      </c>
      <c r="G7" s="72" t="s">
        <v>125</v>
      </c>
      <c r="H7" s="73" t="s">
        <v>115</v>
      </c>
      <c r="I7" s="72" t="s">
        <v>126</v>
      </c>
      <c r="J7" s="72" t="s">
        <v>127</v>
      </c>
      <c r="K7" s="72" t="s">
        <v>128</v>
      </c>
      <c r="L7" s="72" t="s">
        <v>129</v>
      </c>
      <c r="M7" s="72" t="s">
        <v>130</v>
      </c>
      <c r="N7" s="74" t="s">
        <v>115</v>
      </c>
      <c r="P7" s="81"/>
      <c r="Q7" s="82"/>
      <c r="S7" s="65"/>
    </row>
    <row r="8" spans="2:19" ht="13.5">
      <c r="B8" s="63" t="s">
        <v>4</v>
      </c>
      <c r="C8" s="64">
        <v>49</v>
      </c>
      <c r="D8" s="64">
        <v>62</v>
      </c>
      <c r="E8" s="64">
        <v>68</v>
      </c>
      <c r="F8" s="64">
        <v>65</v>
      </c>
      <c r="G8" s="64">
        <v>63</v>
      </c>
      <c r="H8" s="45">
        <f>SUM(C8:G8)</f>
        <v>307</v>
      </c>
      <c r="I8" s="64">
        <v>68</v>
      </c>
      <c r="J8" s="64">
        <v>87</v>
      </c>
      <c r="K8" s="64">
        <v>85</v>
      </c>
      <c r="L8" s="64">
        <v>88</v>
      </c>
      <c r="M8" s="64">
        <v>100</v>
      </c>
      <c r="N8" s="47">
        <f>SUM(I8:M8)</f>
        <v>428</v>
      </c>
      <c r="P8" s="236" t="s">
        <v>226</v>
      </c>
      <c r="Q8" s="236"/>
      <c r="S8" s="65"/>
    </row>
    <row r="9" spans="2:19" ht="13.5">
      <c r="B9" s="63" t="s">
        <v>5</v>
      </c>
      <c r="C9" s="64">
        <v>56</v>
      </c>
      <c r="D9" s="64">
        <v>63</v>
      </c>
      <c r="E9" s="64">
        <v>46</v>
      </c>
      <c r="F9" s="64">
        <v>58</v>
      </c>
      <c r="G9" s="64">
        <v>56</v>
      </c>
      <c r="H9" s="45">
        <f>SUM(C9:G9)</f>
        <v>279</v>
      </c>
      <c r="I9" s="64">
        <v>69</v>
      </c>
      <c r="J9" s="64">
        <v>51</v>
      </c>
      <c r="K9" s="64">
        <v>71</v>
      </c>
      <c r="L9" s="64">
        <v>82</v>
      </c>
      <c r="M9" s="64">
        <v>70</v>
      </c>
      <c r="N9" s="47">
        <f>SUM(I9:M9)</f>
        <v>343</v>
      </c>
      <c r="P9" s="77" t="s">
        <v>4</v>
      </c>
      <c r="Q9" s="78">
        <f>SUM(N8,H12,N12,H16,N16,H20,N20,H24,N24,H28)</f>
        <v>4802</v>
      </c>
      <c r="S9" s="65"/>
    </row>
    <row r="10" spans="2:19" ht="13.5">
      <c r="B10" s="70" t="s">
        <v>6</v>
      </c>
      <c r="C10" s="45">
        <f aca="true" t="shared" si="1" ref="C10:N10">SUM(C8:C9)</f>
        <v>105</v>
      </c>
      <c r="D10" s="45">
        <f t="shared" si="1"/>
        <v>125</v>
      </c>
      <c r="E10" s="45">
        <f t="shared" si="1"/>
        <v>114</v>
      </c>
      <c r="F10" s="45">
        <f t="shared" si="1"/>
        <v>123</v>
      </c>
      <c r="G10" s="45">
        <f t="shared" si="1"/>
        <v>119</v>
      </c>
      <c r="H10" s="45">
        <f t="shared" si="1"/>
        <v>586</v>
      </c>
      <c r="I10" s="45">
        <f t="shared" si="1"/>
        <v>137</v>
      </c>
      <c r="J10" s="45">
        <f t="shared" si="1"/>
        <v>138</v>
      </c>
      <c r="K10" s="45">
        <f t="shared" si="1"/>
        <v>156</v>
      </c>
      <c r="L10" s="45">
        <f t="shared" si="1"/>
        <v>170</v>
      </c>
      <c r="M10" s="45">
        <f t="shared" si="1"/>
        <v>170</v>
      </c>
      <c r="N10" s="47">
        <f t="shared" si="1"/>
        <v>771</v>
      </c>
      <c r="P10" s="77" t="s">
        <v>5</v>
      </c>
      <c r="Q10" s="78">
        <f>SUM(N9,H13,N13,H17,N17,H21,N21,H25,N25,H29)</f>
        <v>4618</v>
      </c>
      <c r="S10" s="65"/>
    </row>
    <row r="11" spans="2:19" ht="13.5">
      <c r="B11" s="71"/>
      <c r="C11" s="72" t="s">
        <v>131</v>
      </c>
      <c r="D11" s="72" t="s">
        <v>132</v>
      </c>
      <c r="E11" s="72" t="s">
        <v>133</v>
      </c>
      <c r="F11" s="72" t="s">
        <v>134</v>
      </c>
      <c r="G11" s="72" t="s">
        <v>135</v>
      </c>
      <c r="H11" s="73" t="s">
        <v>115</v>
      </c>
      <c r="I11" s="72" t="s">
        <v>136</v>
      </c>
      <c r="J11" s="72" t="s">
        <v>137</v>
      </c>
      <c r="K11" s="72" t="s">
        <v>138</v>
      </c>
      <c r="L11" s="72" t="s">
        <v>139</v>
      </c>
      <c r="M11" s="72" t="s">
        <v>140</v>
      </c>
      <c r="N11" s="74" t="s">
        <v>115</v>
      </c>
      <c r="P11" s="79" t="s">
        <v>6</v>
      </c>
      <c r="Q11" s="80">
        <f>SUM(Q9:Q10)</f>
        <v>9420</v>
      </c>
      <c r="S11" s="65"/>
    </row>
    <row r="12" spans="2:19" ht="13.5">
      <c r="B12" s="63" t="s">
        <v>4</v>
      </c>
      <c r="C12" s="64">
        <v>75</v>
      </c>
      <c r="D12" s="64">
        <v>63</v>
      </c>
      <c r="E12" s="64">
        <v>60</v>
      </c>
      <c r="F12" s="64">
        <v>70</v>
      </c>
      <c r="G12" s="64">
        <v>68</v>
      </c>
      <c r="H12" s="45">
        <f>SUM(C12:G12)</f>
        <v>336</v>
      </c>
      <c r="I12" s="64">
        <v>60</v>
      </c>
      <c r="J12" s="64">
        <v>63</v>
      </c>
      <c r="K12" s="64">
        <v>69</v>
      </c>
      <c r="L12" s="64">
        <v>60</v>
      </c>
      <c r="M12" s="64">
        <v>60</v>
      </c>
      <c r="N12" s="47">
        <f>SUM(I12:M12)</f>
        <v>312</v>
      </c>
      <c r="P12" s="81"/>
      <c r="Q12" s="82"/>
      <c r="S12" s="65"/>
    </row>
    <row r="13" spans="2:19" ht="13.5">
      <c r="B13" s="63" t="s">
        <v>5</v>
      </c>
      <c r="C13" s="64">
        <v>75</v>
      </c>
      <c r="D13" s="64">
        <v>69</v>
      </c>
      <c r="E13" s="64">
        <v>48</v>
      </c>
      <c r="F13" s="64">
        <v>55</v>
      </c>
      <c r="G13" s="64">
        <v>47</v>
      </c>
      <c r="H13" s="45">
        <f>SUM(C13:G13)</f>
        <v>294</v>
      </c>
      <c r="I13" s="64">
        <v>62</v>
      </c>
      <c r="J13" s="64">
        <v>45</v>
      </c>
      <c r="K13" s="64">
        <v>64</v>
      </c>
      <c r="L13" s="64">
        <v>58</v>
      </c>
      <c r="M13" s="64">
        <v>48</v>
      </c>
      <c r="N13" s="47">
        <f>SUM(I13:M13)</f>
        <v>277</v>
      </c>
      <c r="P13" s="236" t="s">
        <v>227</v>
      </c>
      <c r="Q13" s="236"/>
      <c r="S13" s="65"/>
    </row>
    <row r="14" spans="2:19" ht="13.5">
      <c r="B14" s="70" t="s">
        <v>6</v>
      </c>
      <c r="C14" s="45">
        <f aca="true" t="shared" si="2" ref="C14:N14">SUM(C12:C13)</f>
        <v>150</v>
      </c>
      <c r="D14" s="45">
        <f t="shared" si="2"/>
        <v>132</v>
      </c>
      <c r="E14" s="45">
        <f t="shared" si="2"/>
        <v>108</v>
      </c>
      <c r="F14" s="45">
        <f t="shared" si="2"/>
        <v>125</v>
      </c>
      <c r="G14" s="45">
        <f t="shared" si="2"/>
        <v>115</v>
      </c>
      <c r="H14" s="45">
        <f t="shared" si="2"/>
        <v>630</v>
      </c>
      <c r="I14" s="45">
        <f t="shared" si="2"/>
        <v>122</v>
      </c>
      <c r="J14" s="45">
        <f t="shared" si="2"/>
        <v>108</v>
      </c>
      <c r="K14" s="45">
        <f t="shared" si="2"/>
        <v>133</v>
      </c>
      <c r="L14" s="45">
        <f t="shared" si="2"/>
        <v>118</v>
      </c>
      <c r="M14" s="45">
        <f t="shared" si="2"/>
        <v>108</v>
      </c>
      <c r="N14" s="47">
        <f t="shared" si="2"/>
        <v>589</v>
      </c>
      <c r="P14" s="77" t="s">
        <v>4</v>
      </c>
      <c r="Q14" s="78">
        <f>SUM(L8,M8,H12,N12,H16,N16,H20,N20,H24,N24,H28,N28,H32,N32,H36,N36,H40,N40,H44,I44,J44,K44,L44,M44)</f>
        <v>7983</v>
      </c>
      <c r="S14" s="65"/>
    </row>
    <row r="15" spans="2:19" ht="13.5">
      <c r="B15" s="71"/>
      <c r="C15" s="72" t="s">
        <v>141</v>
      </c>
      <c r="D15" s="72" t="s">
        <v>142</v>
      </c>
      <c r="E15" s="72" t="s">
        <v>143</v>
      </c>
      <c r="F15" s="72" t="s">
        <v>144</v>
      </c>
      <c r="G15" s="72" t="s">
        <v>145</v>
      </c>
      <c r="H15" s="73" t="s">
        <v>115</v>
      </c>
      <c r="I15" s="72" t="s">
        <v>146</v>
      </c>
      <c r="J15" s="72" t="s">
        <v>147</v>
      </c>
      <c r="K15" s="72" t="s">
        <v>148</v>
      </c>
      <c r="L15" s="72" t="s">
        <v>149</v>
      </c>
      <c r="M15" s="72" t="s">
        <v>150</v>
      </c>
      <c r="N15" s="74" t="s">
        <v>115</v>
      </c>
      <c r="P15" s="77" t="s">
        <v>5</v>
      </c>
      <c r="Q15" s="78">
        <f>SUM(L9,M9,H13,N13,H17,N17,H21,N21,H25,N25,H29,N29,H33,N33,H37,N37,H41,N41,H45,I45,J45,K45,L45,M45)</f>
        <v>9341</v>
      </c>
      <c r="S15" s="65"/>
    </row>
    <row r="16" spans="2:19" ht="13.5">
      <c r="B16" s="63" t="s">
        <v>4</v>
      </c>
      <c r="C16" s="64">
        <v>65</v>
      </c>
      <c r="D16" s="64">
        <v>65</v>
      </c>
      <c r="E16" s="64">
        <v>65</v>
      </c>
      <c r="F16" s="64">
        <v>68</v>
      </c>
      <c r="G16" s="64">
        <v>59</v>
      </c>
      <c r="H16" s="45">
        <f>SUM(C16:G16)</f>
        <v>322</v>
      </c>
      <c r="I16" s="64">
        <v>50</v>
      </c>
      <c r="J16" s="64">
        <v>73</v>
      </c>
      <c r="K16" s="64">
        <v>74</v>
      </c>
      <c r="L16" s="64">
        <v>81</v>
      </c>
      <c r="M16" s="64">
        <v>95</v>
      </c>
      <c r="N16" s="47">
        <f>SUM(I16:M16)</f>
        <v>373</v>
      </c>
      <c r="P16" s="79" t="s">
        <v>6</v>
      </c>
      <c r="Q16" s="80">
        <f>SUM(Q14:Q15)</f>
        <v>17324</v>
      </c>
      <c r="S16" s="65"/>
    </row>
    <row r="17" spans="2:19" ht="13.5">
      <c r="B17" s="63" t="s">
        <v>5</v>
      </c>
      <c r="C17" s="64">
        <v>52</v>
      </c>
      <c r="D17" s="64">
        <v>59</v>
      </c>
      <c r="E17" s="64">
        <v>50</v>
      </c>
      <c r="F17" s="64">
        <v>73</v>
      </c>
      <c r="G17" s="64">
        <v>56</v>
      </c>
      <c r="H17" s="45">
        <f>SUM(C17:G17)</f>
        <v>290</v>
      </c>
      <c r="I17" s="64">
        <v>51</v>
      </c>
      <c r="J17" s="64">
        <v>63</v>
      </c>
      <c r="K17" s="64">
        <v>77</v>
      </c>
      <c r="L17" s="64">
        <v>80</v>
      </c>
      <c r="M17" s="64">
        <v>80</v>
      </c>
      <c r="N17" s="47">
        <f>SUM(I17:M17)</f>
        <v>351</v>
      </c>
      <c r="P17" s="81"/>
      <c r="Q17" s="82"/>
      <c r="S17" s="65"/>
    </row>
    <row r="18" spans="2:19" ht="13.5">
      <c r="B18" s="70" t="s">
        <v>6</v>
      </c>
      <c r="C18" s="45">
        <f aca="true" t="shared" si="3" ref="C18:N18">SUM(C16:C17)</f>
        <v>117</v>
      </c>
      <c r="D18" s="45">
        <f t="shared" si="3"/>
        <v>124</v>
      </c>
      <c r="E18" s="45">
        <f t="shared" si="3"/>
        <v>115</v>
      </c>
      <c r="F18" s="45">
        <f t="shared" si="3"/>
        <v>141</v>
      </c>
      <c r="G18" s="45">
        <f t="shared" si="3"/>
        <v>115</v>
      </c>
      <c r="H18" s="45">
        <f t="shared" si="3"/>
        <v>612</v>
      </c>
      <c r="I18" s="45">
        <f t="shared" si="3"/>
        <v>101</v>
      </c>
      <c r="J18" s="45">
        <f t="shared" si="3"/>
        <v>136</v>
      </c>
      <c r="K18" s="45">
        <f t="shared" si="3"/>
        <v>151</v>
      </c>
      <c r="L18" s="45">
        <f t="shared" si="3"/>
        <v>161</v>
      </c>
      <c r="M18" s="45">
        <f t="shared" si="3"/>
        <v>175</v>
      </c>
      <c r="N18" s="47">
        <f t="shared" si="3"/>
        <v>724</v>
      </c>
      <c r="P18" s="236" t="s">
        <v>228</v>
      </c>
      <c r="Q18" s="236"/>
      <c r="S18" s="65"/>
    </row>
    <row r="19" spans="2:19" ht="13.5">
      <c r="B19" s="71"/>
      <c r="C19" s="72" t="s">
        <v>151</v>
      </c>
      <c r="D19" s="72" t="s">
        <v>152</v>
      </c>
      <c r="E19" s="72" t="s">
        <v>153</v>
      </c>
      <c r="F19" s="72" t="s">
        <v>154</v>
      </c>
      <c r="G19" s="72" t="s">
        <v>155</v>
      </c>
      <c r="H19" s="73" t="s">
        <v>115</v>
      </c>
      <c r="I19" s="72" t="s">
        <v>156</v>
      </c>
      <c r="J19" s="72" t="s">
        <v>157</v>
      </c>
      <c r="K19" s="72" t="s">
        <v>158</v>
      </c>
      <c r="L19" s="72" t="s">
        <v>159</v>
      </c>
      <c r="M19" s="72" t="s">
        <v>160</v>
      </c>
      <c r="N19" s="74" t="s">
        <v>115</v>
      </c>
      <c r="P19" s="77" t="s">
        <v>4</v>
      </c>
      <c r="Q19" s="78">
        <f>SUM(N28,H32,N32,H36,N36,H40,N40,H44,I44,J44,K44,L44,M44)</f>
        <v>3421</v>
      </c>
      <c r="S19" s="65"/>
    </row>
    <row r="20" spans="2:19" ht="13.5">
      <c r="B20" s="63" t="s">
        <v>4</v>
      </c>
      <c r="C20" s="64">
        <v>105</v>
      </c>
      <c r="D20" s="64">
        <v>94</v>
      </c>
      <c r="E20" s="64">
        <v>100</v>
      </c>
      <c r="F20" s="64">
        <v>101</v>
      </c>
      <c r="G20" s="64">
        <v>117</v>
      </c>
      <c r="H20" s="45">
        <f>SUM(C20:G20)</f>
        <v>517</v>
      </c>
      <c r="I20" s="64">
        <v>124</v>
      </c>
      <c r="J20" s="64">
        <v>106</v>
      </c>
      <c r="K20" s="64">
        <v>125</v>
      </c>
      <c r="L20" s="64">
        <v>111</v>
      </c>
      <c r="M20" s="64">
        <v>138</v>
      </c>
      <c r="N20" s="47">
        <f>SUM(I20:M20)</f>
        <v>604</v>
      </c>
      <c r="P20" s="77" t="s">
        <v>5</v>
      </c>
      <c r="Q20" s="78">
        <f>SUM(N29,H33,N33,H37,N37,H41,N41,H45,I45,J45,K45,L45,M45)</f>
        <v>4914</v>
      </c>
      <c r="S20" s="65"/>
    </row>
    <row r="21" spans="2:19" ht="13.5">
      <c r="B21" s="63" t="s">
        <v>5</v>
      </c>
      <c r="C21" s="64">
        <v>96</v>
      </c>
      <c r="D21" s="64">
        <v>88</v>
      </c>
      <c r="E21" s="64">
        <v>91</v>
      </c>
      <c r="F21" s="64">
        <v>90</v>
      </c>
      <c r="G21" s="64">
        <v>112</v>
      </c>
      <c r="H21" s="45">
        <f>SUM(C21:G21)</f>
        <v>477</v>
      </c>
      <c r="I21" s="64">
        <v>132</v>
      </c>
      <c r="J21" s="64">
        <v>103</v>
      </c>
      <c r="K21" s="64">
        <v>118</v>
      </c>
      <c r="L21" s="64">
        <v>127</v>
      </c>
      <c r="M21" s="64">
        <v>126</v>
      </c>
      <c r="N21" s="47">
        <f>SUM(I21:M21)</f>
        <v>606</v>
      </c>
      <c r="P21" s="79" t="s">
        <v>6</v>
      </c>
      <c r="Q21" s="80">
        <f>SUM(Q19:Q20)</f>
        <v>8335</v>
      </c>
      <c r="S21" s="65"/>
    </row>
    <row r="22" spans="2:19" ht="13.5">
      <c r="B22" s="70" t="s">
        <v>6</v>
      </c>
      <c r="C22" s="45">
        <f aca="true" t="shared" si="4" ref="C22:N22">SUM(C20:C21)</f>
        <v>201</v>
      </c>
      <c r="D22" s="45">
        <f t="shared" si="4"/>
        <v>182</v>
      </c>
      <c r="E22" s="45">
        <f t="shared" si="4"/>
        <v>191</v>
      </c>
      <c r="F22" s="45">
        <f t="shared" si="4"/>
        <v>191</v>
      </c>
      <c r="G22" s="45">
        <f t="shared" si="4"/>
        <v>229</v>
      </c>
      <c r="H22" s="45">
        <f t="shared" si="4"/>
        <v>994</v>
      </c>
      <c r="I22" s="45">
        <f t="shared" si="4"/>
        <v>256</v>
      </c>
      <c r="J22" s="45">
        <f t="shared" si="4"/>
        <v>209</v>
      </c>
      <c r="K22" s="45">
        <f t="shared" si="4"/>
        <v>243</v>
      </c>
      <c r="L22" s="45">
        <f t="shared" si="4"/>
        <v>238</v>
      </c>
      <c r="M22" s="45">
        <f t="shared" si="4"/>
        <v>264</v>
      </c>
      <c r="N22" s="47">
        <f t="shared" si="4"/>
        <v>1210</v>
      </c>
      <c r="P22" s="81"/>
      <c r="Q22" s="82"/>
      <c r="S22" s="65"/>
    </row>
    <row r="23" spans="2:19" ht="13.5">
      <c r="B23" s="71"/>
      <c r="C23" s="72" t="s">
        <v>161</v>
      </c>
      <c r="D23" s="72" t="s">
        <v>162</v>
      </c>
      <c r="E23" s="72" t="s">
        <v>163</v>
      </c>
      <c r="F23" s="72" t="s">
        <v>164</v>
      </c>
      <c r="G23" s="72" t="s">
        <v>165</v>
      </c>
      <c r="H23" s="73" t="s">
        <v>115</v>
      </c>
      <c r="I23" s="72" t="s">
        <v>166</v>
      </c>
      <c r="J23" s="72" t="s">
        <v>167</v>
      </c>
      <c r="K23" s="72" t="s">
        <v>168</v>
      </c>
      <c r="L23" s="72" t="s">
        <v>169</v>
      </c>
      <c r="M23" s="72" t="s">
        <v>170</v>
      </c>
      <c r="N23" s="74" t="s">
        <v>115</v>
      </c>
      <c r="P23" s="236" t="s">
        <v>229</v>
      </c>
      <c r="Q23" s="236"/>
      <c r="S23" s="65"/>
    </row>
    <row r="24" spans="2:19" ht="13.5">
      <c r="B24" s="63" t="s">
        <v>4</v>
      </c>
      <c r="C24" s="64">
        <v>131</v>
      </c>
      <c r="D24" s="64">
        <v>116</v>
      </c>
      <c r="E24" s="64">
        <v>109</v>
      </c>
      <c r="F24" s="64">
        <v>112</v>
      </c>
      <c r="G24" s="64">
        <v>135</v>
      </c>
      <c r="H24" s="45">
        <f>SUM(C24:G24)</f>
        <v>603</v>
      </c>
      <c r="I24" s="64">
        <v>114</v>
      </c>
      <c r="J24" s="64">
        <v>135</v>
      </c>
      <c r="K24" s="64">
        <v>127</v>
      </c>
      <c r="L24" s="64">
        <v>142</v>
      </c>
      <c r="M24" s="64">
        <v>130</v>
      </c>
      <c r="N24" s="47">
        <f>SUM(I24:M24)</f>
        <v>648</v>
      </c>
      <c r="P24" s="77" t="s">
        <v>4</v>
      </c>
      <c r="Q24" s="78">
        <f>SUM(N32,H36,N36,H40,N40,H44,I44,J44,K44,L44,M44)</f>
        <v>1821</v>
      </c>
      <c r="S24" s="65"/>
    </row>
    <row r="25" spans="2:19" ht="13.5">
      <c r="B25" s="63" t="s">
        <v>5</v>
      </c>
      <c r="C25" s="64">
        <v>138</v>
      </c>
      <c r="D25" s="64">
        <v>114</v>
      </c>
      <c r="E25" s="64">
        <v>143</v>
      </c>
      <c r="F25" s="64">
        <v>141</v>
      </c>
      <c r="G25" s="64">
        <v>152</v>
      </c>
      <c r="H25" s="45">
        <f>SUM(C25:G25)</f>
        <v>688</v>
      </c>
      <c r="I25" s="64">
        <v>139</v>
      </c>
      <c r="J25" s="64">
        <v>121</v>
      </c>
      <c r="K25" s="64">
        <v>137</v>
      </c>
      <c r="L25" s="64">
        <v>106</v>
      </c>
      <c r="M25" s="64">
        <v>140</v>
      </c>
      <c r="N25" s="47">
        <f>SUM(I25:M25)</f>
        <v>643</v>
      </c>
      <c r="P25" s="77" t="s">
        <v>5</v>
      </c>
      <c r="Q25" s="78">
        <f>SUM(N33,H37,N37,H41,N41,H45,I45,J45,K45,L45,M45)</f>
        <v>3004</v>
      </c>
      <c r="S25" s="65"/>
    </row>
    <row r="26" spans="2:19" ht="13.5">
      <c r="B26" s="70" t="s">
        <v>6</v>
      </c>
      <c r="C26" s="45">
        <f aca="true" t="shared" si="5" ref="C26:N26">SUM(C24:C25)</f>
        <v>269</v>
      </c>
      <c r="D26" s="45">
        <f t="shared" si="5"/>
        <v>230</v>
      </c>
      <c r="E26" s="45">
        <f t="shared" si="5"/>
        <v>252</v>
      </c>
      <c r="F26" s="45">
        <f t="shared" si="5"/>
        <v>253</v>
      </c>
      <c r="G26" s="45">
        <f t="shared" si="5"/>
        <v>287</v>
      </c>
      <c r="H26" s="45">
        <f t="shared" si="5"/>
        <v>1291</v>
      </c>
      <c r="I26" s="45">
        <f t="shared" si="5"/>
        <v>253</v>
      </c>
      <c r="J26" s="45">
        <f t="shared" si="5"/>
        <v>256</v>
      </c>
      <c r="K26" s="45">
        <f t="shared" si="5"/>
        <v>264</v>
      </c>
      <c r="L26" s="45">
        <f t="shared" si="5"/>
        <v>248</v>
      </c>
      <c r="M26" s="45">
        <f t="shared" si="5"/>
        <v>270</v>
      </c>
      <c r="N26" s="47">
        <f t="shared" si="5"/>
        <v>1291</v>
      </c>
      <c r="P26" s="79" t="s">
        <v>6</v>
      </c>
      <c r="Q26" s="80">
        <f>SUM(Q24:Q25)</f>
        <v>4825</v>
      </c>
      <c r="S26" s="65"/>
    </row>
    <row r="27" spans="2:19" ht="13.5">
      <c r="B27" s="71"/>
      <c r="C27" s="72" t="s">
        <v>171</v>
      </c>
      <c r="D27" s="72" t="s">
        <v>172</v>
      </c>
      <c r="E27" s="72" t="s">
        <v>173</v>
      </c>
      <c r="F27" s="72" t="s">
        <v>174</v>
      </c>
      <c r="G27" s="72" t="s">
        <v>175</v>
      </c>
      <c r="H27" s="73" t="s">
        <v>115</v>
      </c>
      <c r="I27" s="72" t="s">
        <v>176</v>
      </c>
      <c r="J27" s="72" t="s">
        <v>177</v>
      </c>
      <c r="K27" s="72" t="s">
        <v>178</v>
      </c>
      <c r="L27" s="72" t="s">
        <v>179</v>
      </c>
      <c r="M27" s="72" t="s">
        <v>180</v>
      </c>
      <c r="N27" s="74" t="s">
        <v>115</v>
      </c>
      <c r="P27" s="160"/>
      <c r="Q27" s="161"/>
      <c r="S27" s="65"/>
    </row>
    <row r="28" spans="2:19" ht="13.5">
      <c r="B28" s="63" t="s">
        <v>4</v>
      </c>
      <c r="C28" s="64">
        <v>126</v>
      </c>
      <c r="D28" s="64">
        <v>132</v>
      </c>
      <c r="E28" s="64">
        <v>145</v>
      </c>
      <c r="F28" s="64">
        <v>136</v>
      </c>
      <c r="G28" s="64">
        <v>120</v>
      </c>
      <c r="H28" s="45">
        <f>SUM(C28:G28)</f>
        <v>659</v>
      </c>
      <c r="I28" s="64">
        <v>145</v>
      </c>
      <c r="J28" s="64">
        <v>138</v>
      </c>
      <c r="K28" s="64">
        <v>144</v>
      </c>
      <c r="L28" s="64">
        <v>128</v>
      </c>
      <c r="M28" s="64">
        <v>155</v>
      </c>
      <c r="N28" s="47">
        <f>SUM(I28:M28)</f>
        <v>710</v>
      </c>
      <c r="P28" s="233"/>
      <c r="Q28" s="233"/>
      <c r="S28" s="65"/>
    </row>
    <row r="29" spans="2:19" ht="13.5">
      <c r="B29" s="63" t="s">
        <v>5</v>
      </c>
      <c r="C29" s="64">
        <v>123</v>
      </c>
      <c r="D29" s="64">
        <v>128</v>
      </c>
      <c r="E29" s="64">
        <v>141</v>
      </c>
      <c r="F29" s="64">
        <v>129</v>
      </c>
      <c r="G29" s="64">
        <v>128</v>
      </c>
      <c r="H29" s="45">
        <f>SUM(C29:G29)</f>
        <v>649</v>
      </c>
      <c r="I29" s="64">
        <v>144</v>
      </c>
      <c r="J29" s="64">
        <v>158</v>
      </c>
      <c r="K29" s="64">
        <v>165</v>
      </c>
      <c r="L29" s="64">
        <v>180</v>
      </c>
      <c r="M29" s="64">
        <v>189</v>
      </c>
      <c r="N29" s="47">
        <f>SUM(I29:M29)</f>
        <v>836</v>
      </c>
      <c r="P29" s="162"/>
      <c r="Q29" s="163"/>
      <c r="S29" s="65" t="s">
        <v>230</v>
      </c>
    </row>
    <row r="30" spans="2:19" ht="13.5">
      <c r="B30" s="70" t="s">
        <v>6</v>
      </c>
      <c r="C30" s="45">
        <f aca="true" t="shared" si="6" ref="C30:N30">SUM(C28:C29)</f>
        <v>249</v>
      </c>
      <c r="D30" s="45">
        <f t="shared" si="6"/>
        <v>260</v>
      </c>
      <c r="E30" s="45">
        <f t="shared" si="6"/>
        <v>286</v>
      </c>
      <c r="F30" s="45">
        <f t="shared" si="6"/>
        <v>265</v>
      </c>
      <c r="G30" s="45">
        <f t="shared" si="6"/>
        <v>248</v>
      </c>
      <c r="H30" s="45">
        <f t="shared" si="6"/>
        <v>1308</v>
      </c>
      <c r="I30" s="45">
        <f t="shared" si="6"/>
        <v>289</v>
      </c>
      <c r="J30" s="45">
        <f t="shared" si="6"/>
        <v>296</v>
      </c>
      <c r="K30" s="45">
        <f t="shared" si="6"/>
        <v>309</v>
      </c>
      <c r="L30" s="45">
        <f t="shared" si="6"/>
        <v>308</v>
      </c>
      <c r="M30" s="45">
        <f t="shared" si="6"/>
        <v>344</v>
      </c>
      <c r="N30" s="47">
        <f t="shared" si="6"/>
        <v>1546</v>
      </c>
      <c r="P30" s="162"/>
      <c r="Q30" s="163"/>
      <c r="S30" s="65"/>
    </row>
    <row r="31" spans="2:19" ht="13.5">
      <c r="B31" s="71"/>
      <c r="C31" s="72" t="s">
        <v>181</v>
      </c>
      <c r="D31" s="72" t="s">
        <v>182</v>
      </c>
      <c r="E31" s="72" t="s">
        <v>183</v>
      </c>
      <c r="F31" s="72" t="s">
        <v>184</v>
      </c>
      <c r="G31" s="72" t="s">
        <v>185</v>
      </c>
      <c r="H31" s="73" t="s">
        <v>115</v>
      </c>
      <c r="I31" s="72" t="s">
        <v>186</v>
      </c>
      <c r="J31" s="72" t="s">
        <v>187</v>
      </c>
      <c r="K31" s="72" t="s">
        <v>188</v>
      </c>
      <c r="L31" s="72" t="s">
        <v>189</v>
      </c>
      <c r="M31" s="72" t="s">
        <v>190</v>
      </c>
      <c r="N31" s="74" t="s">
        <v>115</v>
      </c>
      <c r="P31" s="164"/>
      <c r="Q31" s="165"/>
      <c r="S31" s="65"/>
    </row>
    <row r="32" spans="2:19" ht="13.5">
      <c r="B32" s="63" t="s">
        <v>4</v>
      </c>
      <c r="C32" s="64">
        <v>157</v>
      </c>
      <c r="D32" s="64">
        <v>179</v>
      </c>
      <c r="E32" s="64">
        <v>194</v>
      </c>
      <c r="F32" s="64">
        <v>176</v>
      </c>
      <c r="G32" s="64">
        <v>184</v>
      </c>
      <c r="H32" s="45">
        <f>SUM(C32:G32)</f>
        <v>890</v>
      </c>
      <c r="I32" s="64">
        <v>164</v>
      </c>
      <c r="J32" s="64">
        <v>103</v>
      </c>
      <c r="K32" s="64">
        <v>108</v>
      </c>
      <c r="L32" s="64">
        <v>134</v>
      </c>
      <c r="M32" s="64">
        <v>123</v>
      </c>
      <c r="N32" s="47">
        <f>SUM(I32:M32)</f>
        <v>632</v>
      </c>
      <c r="S32" s="65"/>
    </row>
    <row r="33" spans="2:19" ht="13.5">
      <c r="B33" s="63" t="s">
        <v>5</v>
      </c>
      <c r="C33" s="64">
        <v>199</v>
      </c>
      <c r="D33" s="64">
        <v>213</v>
      </c>
      <c r="E33" s="64">
        <v>231</v>
      </c>
      <c r="F33" s="64">
        <v>239</v>
      </c>
      <c r="G33" s="64">
        <v>192</v>
      </c>
      <c r="H33" s="45">
        <f>SUM(C33:G33)</f>
        <v>1074</v>
      </c>
      <c r="I33" s="64">
        <v>201</v>
      </c>
      <c r="J33" s="64">
        <v>176</v>
      </c>
      <c r="K33" s="64">
        <v>169</v>
      </c>
      <c r="L33" s="64">
        <v>201</v>
      </c>
      <c r="M33" s="64">
        <v>219</v>
      </c>
      <c r="N33" s="47">
        <f>SUM(I33:M33)</f>
        <v>966</v>
      </c>
      <c r="S33" s="65"/>
    </row>
    <row r="34" spans="2:19" ht="13.5">
      <c r="B34" s="70" t="s">
        <v>6</v>
      </c>
      <c r="C34" s="45">
        <f aca="true" t="shared" si="7" ref="C34:N34">SUM(C32:C33)</f>
        <v>356</v>
      </c>
      <c r="D34" s="45">
        <f t="shared" si="7"/>
        <v>392</v>
      </c>
      <c r="E34" s="45">
        <f t="shared" si="7"/>
        <v>425</v>
      </c>
      <c r="F34" s="45">
        <f t="shared" si="7"/>
        <v>415</v>
      </c>
      <c r="G34" s="45">
        <f t="shared" si="7"/>
        <v>376</v>
      </c>
      <c r="H34" s="45">
        <f t="shared" si="7"/>
        <v>1964</v>
      </c>
      <c r="I34" s="45">
        <f t="shared" si="7"/>
        <v>365</v>
      </c>
      <c r="J34" s="45">
        <f t="shared" si="7"/>
        <v>279</v>
      </c>
      <c r="K34" s="45">
        <f t="shared" si="7"/>
        <v>277</v>
      </c>
      <c r="L34" s="45">
        <f t="shared" si="7"/>
        <v>335</v>
      </c>
      <c r="M34" s="45">
        <f t="shared" si="7"/>
        <v>342</v>
      </c>
      <c r="N34" s="47">
        <f t="shared" si="7"/>
        <v>1598</v>
      </c>
      <c r="S34" s="65"/>
    </row>
    <row r="35" spans="2:19" ht="13.5">
      <c r="B35" s="71"/>
      <c r="C35" s="72" t="s">
        <v>191</v>
      </c>
      <c r="D35" s="72" t="s">
        <v>192</v>
      </c>
      <c r="E35" s="72" t="s">
        <v>193</v>
      </c>
      <c r="F35" s="72" t="s">
        <v>194</v>
      </c>
      <c r="G35" s="72" t="s">
        <v>195</v>
      </c>
      <c r="H35" s="73" t="s">
        <v>115</v>
      </c>
      <c r="I35" s="72" t="s">
        <v>196</v>
      </c>
      <c r="J35" s="72" t="s">
        <v>197</v>
      </c>
      <c r="K35" s="72" t="s">
        <v>198</v>
      </c>
      <c r="L35" s="72" t="s">
        <v>199</v>
      </c>
      <c r="M35" s="72" t="s">
        <v>200</v>
      </c>
      <c r="N35" s="74" t="s">
        <v>115</v>
      </c>
      <c r="S35" s="65"/>
    </row>
    <row r="36" spans="2:19" ht="13.5">
      <c r="B36" s="63" t="s">
        <v>4</v>
      </c>
      <c r="C36" s="64">
        <v>139</v>
      </c>
      <c r="D36" s="64">
        <v>114</v>
      </c>
      <c r="E36" s="64">
        <v>120</v>
      </c>
      <c r="F36" s="64">
        <v>97</v>
      </c>
      <c r="G36" s="64">
        <v>109</v>
      </c>
      <c r="H36" s="45">
        <f>SUM(C36:G36)</f>
        <v>579</v>
      </c>
      <c r="I36" s="64">
        <v>107</v>
      </c>
      <c r="J36" s="64">
        <v>83</v>
      </c>
      <c r="K36" s="64">
        <v>85</v>
      </c>
      <c r="L36" s="64">
        <v>55</v>
      </c>
      <c r="M36" s="64">
        <v>69</v>
      </c>
      <c r="N36" s="47">
        <f>SUM(I36:M36)</f>
        <v>399</v>
      </c>
      <c r="S36" s="65"/>
    </row>
    <row r="37" spans="2:19" ht="13.5">
      <c r="B37" s="63" t="s">
        <v>5</v>
      </c>
      <c r="C37" s="64">
        <v>186</v>
      </c>
      <c r="D37" s="64">
        <v>200</v>
      </c>
      <c r="E37" s="64">
        <v>147</v>
      </c>
      <c r="F37" s="64">
        <v>147</v>
      </c>
      <c r="G37" s="64">
        <v>167</v>
      </c>
      <c r="H37" s="45">
        <f>SUM(C37:G37)</f>
        <v>847</v>
      </c>
      <c r="I37" s="64">
        <v>145</v>
      </c>
      <c r="J37" s="64">
        <v>145</v>
      </c>
      <c r="K37" s="64">
        <v>142</v>
      </c>
      <c r="L37" s="64">
        <v>125</v>
      </c>
      <c r="M37" s="64">
        <v>108</v>
      </c>
      <c r="N37" s="47">
        <f>SUM(I37:M37)</f>
        <v>665</v>
      </c>
      <c r="S37" s="65"/>
    </row>
    <row r="38" spans="2:19" ht="13.5">
      <c r="B38" s="70" t="s">
        <v>6</v>
      </c>
      <c r="C38" s="45">
        <f aca="true" t="shared" si="8" ref="C38:N38">SUM(C36:C37)</f>
        <v>325</v>
      </c>
      <c r="D38" s="45">
        <f t="shared" si="8"/>
        <v>314</v>
      </c>
      <c r="E38" s="45">
        <f t="shared" si="8"/>
        <v>267</v>
      </c>
      <c r="F38" s="45">
        <f t="shared" si="8"/>
        <v>244</v>
      </c>
      <c r="G38" s="45">
        <f t="shared" si="8"/>
        <v>276</v>
      </c>
      <c r="H38" s="45">
        <f t="shared" si="8"/>
        <v>1426</v>
      </c>
      <c r="I38" s="45">
        <f t="shared" si="8"/>
        <v>252</v>
      </c>
      <c r="J38" s="45">
        <f t="shared" si="8"/>
        <v>228</v>
      </c>
      <c r="K38" s="45">
        <f t="shared" si="8"/>
        <v>227</v>
      </c>
      <c r="L38" s="45">
        <f t="shared" si="8"/>
        <v>180</v>
      </c>
      <c r="M38" s="45">
        <f t="shared" si="8"/>
        <v>177</v>
      </c>
      <c r="N38" s="47">
        <f t="shared" si="8"/>
        <v>1064</v>
      </c>
      <c r="S38" s="65"/>
    </row>
    <row r="39" spans="2:19" ht="13.5">
      <c r="B39" s="71"/>
      <c r="C39" s="72" t="s">
        <v>201</v>
      </c>
      <c r="D39" s="72" t="s">
        <v>202</v>
      </c>
      <c r="E39" s="72" t="s">
        <v>203</v>
      </c>
      <c r="F39" s="72" t="s">
        <v>204</v>
      </c>
      <c r="G39" s="72" t="s">
        <v>205</v>
      </c>
      <c r="H39" s="73" t="s">
        <v>115</v>
      </c>
      <c r="I39" s="72" t="s">
        <v>206</v>
      </c>
      <c r="J39" s="72" t="s">
        <v>207</v>
      </c>
      <c r="K39" s="72" t="s">
        <v>208</v>
      </c>
      <c r="L39" s="72" t="s">
        <v>209</v>
      </c>
      <c r="M39" s="72" t="s">
        <v>210</v>
      </c>
      <c r="N39" s="74" t="s">
        <v>115</v>
      </c>
      <c r="S39" s="65"/>
    </row>
    <row r="40" spans="2:19" ht="13.5">
      <c r="B40" s="63" t="s">
        <v>4</v>
      </c>
      <c r="C40" s="64">
        <v>56</v>
      </c>
      <c r="D40" s="64">
        <v>40</v>
      </c>
      <c r="E40" s="64">
        <v>22</v>
      </c>
      <c r="F40" s="64">
        <v>38</v>
      </c>
      <c r="G40" s="64">
        <v>22</v>
      </c>
      <c r="H40" s="45">
        <f>SUM(C40:G40)</f>
        <v>178</v>
      </c>
      <c r="I40" s="64">
        <v>8</v>
      </c>
      <c r="J40" s="64">
        <v>13</v>
      </c>
      <c r="K40" s="64">
        <v>9</v>
      </c>
      <c r="L40" s="64">
        <v>1</v>
      </c>
      <c r="M40" s="64">
        <v>0</v>
      </c>
      <c r="N40" s="47">
        <f>SUM(I40:M40)</f>
        <v>31</v>
      </c>
      <c r="S40" s="65"/>
    </row>
    <row r="41" spans="2:19" ht="13.5">
      <c r="B41" s="63" t="s">
        <v>5</v>
      </c>
      <c r="C41" s="64">
        <v>103</v>
      </c>
      <c r="D41" s="64">
        <v>124</v>
      </c>
      <c r="E41" s="64">
        <v>65</v>
      </c>
      <c r="F41" s="64">
        <v>53</v>
      </c>
      <c r="G41" s="64">
        <v>37</v>
      </c>
      <c r="H41" s="45">
        <f>SUM(C41:G41)</f>
        <v>382</v>
      </c>
      <c r="I41" s="64">
        <v>42</v>
      </c>
      <c r="J41" s="64">
        <v>28</v>
      </c>
      <c r="K41" s="64">
        <v>24</v>
      </c>
      <c r="L41" s="64">
        <v>17</v>
      </c>
      <c r="M41" s="64">
        <v>8</v>
      </c>
      <c r="N41" s="47">
        <f>SUM(I41:M41)</f>
        <v>119</v>
      </c>
      <c r="S41" s="65"/>
    </row>
    <row r="42" spans="2:19" ht="13.5">
      <c r="B42" s="70" t="s">
        <v>6</v>
      </c>
      <c r="C42" s="45">
        <f aca="true" t="shared" si="9" ref="C42:N42">SUM(C40:C41)</f>
        <v>159</v>
      </c>
      <c r="D42" s="45">
        <f t="shared" si="9"/>
        <v>164</v>
      </c>
      <c r="E42" s="45">
        <f t="shared" si="9"/>
        <v>87</v>
      </c>
      <c r="F42" s="45">
        <f t="shared" si="9"/>
        <v>91</v>
      </c>
      <c r="G42" s="45">
        <f t="shared" si="9"/>
        <v>59</v>
      </c>
      <c r="H42" s="45">
        <f t="shared" si="9"/>
        <v>560</v>
      </c>
      <c r="I42" s="45">
        <f t="shared" si="9"/>
        <v>50</v>
      </c>
      <c r="J42" s="45">
        <f t="shared" si="9"/>
        <v>41</v>
      </c>
      <c r="K42" s="45">
        <f t="shared" si="9"/>
        <v>33</v>
      </c>
      <c r="L42" s="45">
        <f t="shared" si="9"/>
        <v>18</v>
      </c>
      <c r="M42" s="45">
        <f t="shared" si="9"/>
        <v>8</v>
      </c>
      <c r="N42" s="47">
        <f t="shared" si="9"/>
        <v>150</v>
      </c>
      <c r="S42" s="65"/>
    </row>
    <row r="43" spans="2:19" ht="13.5">
      <c r="B43" s="71"/>
      <c r="C43" s="72" t="s">
        <v>211</v>
      </c>
      <c r="D43" s="72" t="s">
        <v>212</v>
      </c>
      <c r="E43" s="72" t="s">
        <v>213</v>
      </c>
      <c r="F43" s="72" t="s">
        <v>214</v>
      </c>
      <c r="G43" s="72" t="s">
        <v>215</v>
      </c>
      <c r="H43" s="73" t="s">
        <v>115</v>
      </c>
      <c r="I43" s="75" t="s">
        <v>216</v>
      </c>
      <c r="J43" s="151" t="s">
        <v>218</v>
      </c>
      <c r="K43" s="151" t="s">
        <v>219</v>
      </c>
      <c r="L43" s="151" t="s">
        <v>220</v>
      </c>
      <c r="M43" s="151" t="s">
        <v>221</v>
      </c>
      <c r="N43" s="74" t="s">
        <v>217</v>
      </c>
      <c r="S43" s="65"/>
    </row>
    <row r="44" spans="2:19" ht="13.5">
      <c r="B44" s="63" t="s">
        <v>4</v>
      </c>
      <c r="C44" s="64">
        <v>2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2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9026</v>
      </c>
      <c r="S44" s="65"/>
    </row>
    <row r="45" spans="2:19" ht="13.5">
      <c r="B45" s="63" t="s">
        <v>5</v>
      </c>
      <c r="C45" s="64">
        <v>6</v>
      </c>
      <c r="D45" s="64">
        <v>3</v>
      </c>
      <c r="E45" s="64">
        <v>8</v>
      </c>
      <c r="F45" s="64">
        <v>3</v>
      </c>
      <c r="G45" s="64">
        <v>2</v>
      </c>
      <c r="H45" s="45">
        <f>SUM(C45:G45)</f>
        <v>22</v>
      </c>
      <c r="I45" s="64">
        <v>1</v>
      </c>
      <c r="J45" s="64">
        <v>0</v>
      </c>
      <c r="K45" s="64">
        <v>0</v>
      </c>
      <c r="L45" s="64">
        <v>1</v>
      </c>
      <c r="M45" s="64">
        <v>1</v>
      </c>
      <c r="N45" s="47">
        <f>+H5+H9+H13+H17+H21+H25+H29+H33+H37+H41+H45+N5+N9+N13+N17+N21+N25+N29+N33+N37+N41+I45+J45+K45+L45+M45</f>
        <v>10280</v>
      </c>
      <c r="S45" s="65"/>
    </row>
    <row r="46" spans="2:19" ht="13.5">
      <c r="B46" s="76" t="s">
        <v>6</v>
      </c>
      <c r="C46" s="53">
        <f aca="true" t="shared" si="10" ref="C46:N46">SUM(C44:C45)</f>
        <v>8</v>
      </c>
      <c r="D46" s="53">
        <f t="shared" si="10"/>
        <v>3</v>
      </c>
      <c r="E46" s="53">
        <f t="shared" si="10"/>
        <v>8</v>
      </c>
      <c r="F46" s="53">
        <f t="shared" si="10"/>
        <v>3</v>
      </c>
      <c r="G46" s="53">
        <f t="shared" si="10"/>
        <v>2</v>
      </c>
      <c r="H46" s="53">
        <f t="shared" si="10"/>
        <v>24</v>
      </c>
      <c r="I46" s="53">
        <f t="shared" si="10"/>
        <v>1</v>
      </c>
      <c r="J46" s="53">
        <f t="shared" si="10"/>
        <v>0</v>
      </c>
      <c r="K46" s="53">
        <f t="shared" si="10"/>
        <v>0</v>
      </c>
      <c r="L46" s="53">
        <f t="shared" si="10"/>
        <v>1</v>
      </c>
      <c r="M46" s="53">
        <f t="shared" si="10"/>
        <v>1</v>
      </c>
      <c r="N46" s="54">
        <f t="shared" si="10"/>
        <v>19306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2022-07-03T04:28:51Z</cp:lastPrinted>
  <dcterms:created xsi:type="dcterms:W3CDTF">2014-03-31T14:18:16Z</dcterms:created>
  <dcterms:modified xsi:type="dcterms:W3CDTF">2022-07-03T04:28:53Z</dcterms:modified>
  <cp:category/>
  <cp:version/>
  <cp:contentType/>
  <cp:contentStatus/>
</cp:coreProperties>
</file>