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<sst xmlns="http://schemas.openxmlformats.org/spreadsheetml/2006/main" count="368" uniqueCount="233">
  <si>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</si>
  <si>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</si>
  <si>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</si>
  <si>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</si>
  <si>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</si>
  <si>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</si>
  <si>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</si>
  <si>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</si>
  <si>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</si>
  <si>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</si>
  <si>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</si>
  <si>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</si>
  <si>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</si>
  <si>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</si>
  <si>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</si>
  <si>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</si>
  <si>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</si>
  <si>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</si>
  <si>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</si>
  <si>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</si>
  <si>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</si>
  <si>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</si>
  <si>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</si>
  <si>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</si>
  <si>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</si>
  <si>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</si>
  <si>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</si>
  <si>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</si>
  <si>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</si>
  <si>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</si>
  <si>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</si>
  <si>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</si>
  <si>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</si>
  <si>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</si>
  <si>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</si>
  <si>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</si>
  <si>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</si>
  <si>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</si>
  <si>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</si>
  <si>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</si>
  <si>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</si>
  <si>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</si>
  <si>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</si>
  <si>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</si>
  <si>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</si>
  <si>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</si>
  <si>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</si>
  <si>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</si>
  <si>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</si>
  <si>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</si>
  <si>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</si>
  <si>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</si>
  <si>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</si>
  <si>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</si>
  <si>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</si>
  <si>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</si>
  <si>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</si>
  <si>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</si>
  <si>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</si>
  <si>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</si>
  <si>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</si>
  <si>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</si>
  <si>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</si>
  <si>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</si>
  <si>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</si>
  <si>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</si>
  <si>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</si>
  <si>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</si>
  <si>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</si>
  <si>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</si>
  <si>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</si>
  <si>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</si>
  <si>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</si>
  <si>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</si>
  <si>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</si>
  <si>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</si>
  <si>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</si>
  <si>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</si>
  <si>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</si>
  <si>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</si>
  <si>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</si>
  <si>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</si>
  <si>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</si>
  <si>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</si>
  <si>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</si>
  <si>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</si>
  <si>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</si>
  <si>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</si>
  <si>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</si>
  <si>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</si>
  <si>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</si>
  <si>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</si>
  <si>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</si>
  <si>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</si>
  <si>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</si>
  <si>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</si>
  <si>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</si>
  <si>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</si>
  <si>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</si>
  <si>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</si>
  <si>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</si>
  <si>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</si>
  <si>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</si>
  <si>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</si>
  <si>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</si>
  <si>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</si>
  <si>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</si>
  <si>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</si>
  <si>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</si>
  <si>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</si>
  <si>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</si>
  <si>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</si>
  <si>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</si>
  <si>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</si>
  <si>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</si>
  <si>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</si>
  <si>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</si>
  <si>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</si>
  <si>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</si>
  <si>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</si>
  <si>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</si>
  <si>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</si>
  <si>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</si>
  <si>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</si>
  <si>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</si>
  <si>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</si>
  <si>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</si>
  <si>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</si>
  <si>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</si>
  <si>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</si>
  <si>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</si>
  <si>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</si>
  <si>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</si>
  <si>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</si>
  <si>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</si>
  <si>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</si>
  <si>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</si>
  <si>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</si>
  <si>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</si>
  <si>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</si>
  <si>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</si>
  <si>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</si>
  <si>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</si>
  <si>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</si>
  <si>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</si>
  <si>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</si>
  <si>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</si>
  <si>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</si>
  <si>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</si>
  <si>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</si>
  <si>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</si>
  <si>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</si>
  <si>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</si>
  <si>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</si>
  <si>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</si>
  <si>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</si>
  <si>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</si>
  <si>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</si>
  <si>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</si>
  <si>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</si>
  <si>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</si>
  <si>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</si>
  <si>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</si>
  <si>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</si>
  <si>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</si>
  <si>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</si>
  <si>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</si>
  <si>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</si>
  <si>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</si>
  <si>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</si>
  <si>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</si>
  <si>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</si>
  <si>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</si>
  <si>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</si>
  <si>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</si>
  <si>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</si>
  <si>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</si>
  <si>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</si>
  <si>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</si>
  <si>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</si>
  <si>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</si>
  <si>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</si>
  <si>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</si>
  <si>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</si>
  <si>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</si>
  <si>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</si>
  <si>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</si>
  <si>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</si>
  <si>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</si>
  <si>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</si>
  <si>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</si>
  <si>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</si>
  <si>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</si>
  <si>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</si>
  <si>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</si>
  <si>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</si>
  <si>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</si>
  <si>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</si>
  <si>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</si>
  <si>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</si>
  <si>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</si>
  <si>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</si>
  <si>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</si>
  <si>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</si>
  <si>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</si>
  <si>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</si>
  <si>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</si>
  <si>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</si>
  <si>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</si>
  <si>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</si>
  <si>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</si>
  <si>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</si>
  <si>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</si>
  <si>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</si>
  <si>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</si>
  <si>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</si>
  <si>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</si>
  <si>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</si>
  <si>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</si>
  <si>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</si>
  <si>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</si>
  <si>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</si>
  <si>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＊＊＊＊</t>
  </si>
  <si>
    <t>合計</t>
  </si>
  <si>
    <t>(外国人　　　 
世帯内数）</t>
  </si>
  <si>
    <t xml:space="preserve">   ***</t>
  </si>
  <si>
    <t>106歳</t>
  </si>
  <si>
    <t>107歳</t>
  </si>
  <si>
    <t>（平成２９年１１月分）</t>
  </si>
  <si>
    <t>【平成２９年１１月末現在】　※　（　）は外国人住民の内数</t>
  </si>
  <si>
    <t xml:space="preserve"> 　　　　  平成29月11月末現在</t>
  </si>
  <si>
    <t>平成29年11月末現在 ※外国人住民を含む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</si>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</sst>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8" fontId="0" fillId="0" borderId="23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176" fontId="0" fillId="21" borderId="27" xfId="48" applyNumberFormat="1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 horizontal="center"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2" borderId="23" xfId="0" applyFont="1" applyFill="1" applyBorder="1" applyAlignment="1" applyProtection="1">
      <alignment horizontal="center"/>
      <protection/>
    </xf>
    <xf numFmtId="0" fontId="0" fillId="22" borderId="23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30" xfId="0" applyFont="1" applyFill="1" applyBorder="1" applyAlignment="1" applyProtection="1">
      <alignment vertical="center"/>
      <protection/>
    </xf>
    <xf numFmtId="0" fontId="29" fillId="21" borderId="3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3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4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176" fontId="0" fillId="24" borderId="12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27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3" xfId="0" applyFont="1" applyFill="1" applyBorder="1" applyAlignment="1" applyProtection="1">
      <alignment horizontal="center" shrinkToFit="1"/>
      <protection/>
    </xf>
    <xf numFmtId="0" fontId="25" fillId="0" borderId="30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176" fontId="25" fillId="0" borderId="49" xfId="0" applyNumberFormat="1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3" fontId="25" fillId="24" borderId="50" xfId="0" applyNumberFormat="1" applyFont="1" applyFill="1" applyBorder="1" applyAlignment="1">
      <alignment vertical="center"/>
    </xf>
    <xf numFmtId="176" fontId="25" fillId="24" borderId="49" xfId="0" applyNumberFormat="1" applyFont="1" applyFill="1" applyBorder="1" applyAlignment="1">
      <alignment vertical="center"/>
    </xf>
    <xf numFmtId="0" fontId="25" fillId="0" borderId="51" xfId="0" applyFont="1" applyBorder="1" applyAlignment="1">
      <alignment vertical="center"/>
    </xf>
    <xf numFmtId="3" fontId="25" fillId="0" borderId="49" xfId="0" applyNumberFormat="1" applyFon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25" fillId="0" borderId="48" xfId="0" applyNumberFormat="1" applyFont="1" applyBorder="1" applyAlignment="1">
      <alignment vertical="center"/>
    </xf>
    <xf numFmtId="3" fontId="25" fillId="24" borderId="24" xfId="0" applyNumberFormat="1" applyFont="1" applyFill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5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6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176" fontId="25" fillId="0" borderId="64" xfId="0" applyNumberFormat="1" applyFont="1" applyBorder="1" applyAlignment="1">
      <alignment vertical="center"/>
    </xf>
    <xf numFmtId="176" fontId="25" fillId="0" borderId="65" xfId="0" applyNumberFormat="1" applyFont="1" applyBorder="1" applyAlignment="1">
      <alignment vertical="center"/>
    </xf>
    <xf numFmtId="176" fontId="25" fillId="0" borderId="40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66" xfId="0" applyNumberFormat="1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3" fontId="25" fillId="0" borderId="67" xfId="0" applyNumberFormat="1" applyFont="1" applyBorder="1" applyAlignment="1">
      <alignment vertical="center"/>
    </xf>
    <xf numFmtId="176" fontId="25" fillId="0" borderId="68" xfId="0" applyNumberFormat="1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0" xfId="0" applyNumberFormat="1" applyFont="1" applyBorder="1" applyAlignment="1">
      <alignment vertical="center"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38" fontId="0" fillId="21" borderId="23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4" borderId="7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7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tabSelected="1" zoomScaleSheetLayoutView="100" zoomScalePageLayoutView="0" workbookViewId="0" topLeftCell="A1">
      <selection activeCell="Y18" sqref="Y18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228</v>
      </c>
      <c r="H1" s="4"/>
    </row>
    <row r="2" ht="16.5" customHeight="1"/>
    <row r="3" spans="2:29" ht="16.5" customHeight="1" thickBot="1">
      <c r="B3" s="5" t="s">
        <v>1</v>
      </c>
      <c r="AC3" s="6" t="s">
        <v>229</v>
      </c>
    </row>
    <row r="4" spans="2:29" ht="16.5" customHeight="1" thickBot="1">
      <c r="B4" s="7"/>
      <c r="C4" s="8"/>
      <c r="D4" s="167" t="s">
        <v>2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9"/>
      <c r="Y4" s="170" t="s">
        <v>3</v>
      </c>
      <c r="Z4" s="171"/>
      <c r="AA4" s="171"/>
      <c r="AB4" s="171"/>
      <c r="AC4" s="172"/>
    </row>
    <row r="5" spans="2:29" s="5" customFormat="1" ht="27" customHeight="1" thickBot="1">
      <c r="B5" s="9"/>
      <c r="C5" s="10"/>
      <c r="D5" s="173" t="s">
        <v>4</v>
      </c>
      <c r="E5" s="174"/>
      <c r="F5" s="174"/>
      <c r="G5" s="174"/>
      <c r="H5" s="174"/>
      <c r="I5" s="174"/>
      <c r="J5" s="174"/>
      <c r="K5" s="175"/>
      <c r="L5" s="173" t="s">
        <v>5</v>
      </c>
      <c r="M5" s="174"/>
      <c r="N5" s="174"/>
      <c r="O5" s="174"/>
      <c r="P5" s="174"/>
      <c r="Q5" s="174"/>
      <c r="R5" s="174"/>
      <c r="S5" s="175"/>
      <c r="T5" s="173" t="s">
        <v>6</v>
      </c>
      <c r="U5" s="174"/>
      <c r="V5" s="174"/>
      <c r="W5" s="174"/>
      <c r="X5" s="175"/>
      <c r="Y5" s="176" t="s">
        <v>224</v>
      </c>
      <c r="Z5" s="177"/>
      <c r="AA5" s="177"/>
      <c r="AB5" s="177"/>
      <c r="AC5" s="178"/>
    </row>
    <row r="6" spans="2:29" ht="16.5" customHeight="1">
      <c r="B6" s="11"/>
      <c r="C6" s="12"/>
      <c r="D6" s="179"/>
      <c r="E6" s="180"/>
      <c r="F6" s="12"/>
      <c r="G6" s="13" t="s">
        <v>7</v>
      </c>
      <c r="H6" s="181">
        <v>8700</v>
      </c>
      <c r="I6" s="181"/>
      <c r="J6" s="182">
        <v>41</v>
      </c>
      <c r="K6" s="183"/>
      <c r="L6" s="179"/>
      <c r="M6" s="180"/>
      <c r="N6" s="12"/>
      <c r="O6" s="13" t="s">
        <v>7</v>
      </c>
      <c r="P6" s="181">
        <v>10017</v>
      </c>
      <c r="Q6" s="181"/>
      <c r="R6" s="182">
        <v>35</v>
      </c>
      <c r="S6" s="183"/>
      <c r="T6" s="130"/>
      <c r="U6" s="131"/>
      <c r="V6" s="132" t="s">
        <v>7</v>
      </c>
      <c r="W6" s="133">
        <v>18717</v>
      </c>
      <c r="X6" s="134">
        <v>76</v>
      </c>
      <c r="Y6" s="11"/>
      <c r="Z6" s="12"/>
      <c r="AA6" s="13" t="s">
        <v>7</v>
      </c>
      <c r="AB6" s="14">
        <v>9679</v>
      </c>
      <c r="AC6" s="16">
        <v>55</v>
      </c>
    </row>
    <row r="7" spans="2:29" ht="16.5" customHeight="1">
      <c r="B7" s="184" t="s">
        <v>8</v>
      </c>
      <c r="C7" s="185"/>
      <c r="D7" s="186">
        <v>9939</v>
      </c>
      <c r="E7" s="187"/>
      <c r="F7" s="18"/>
      <c r="G7" s="13" t="s">
        <v>9</v>
      </c>
      <c r="H7" s="188">
        <v>879</v>
      </c>
      <c r="I7" s="188"/>
      <c r="J7" s="189">
        <v>0</v>
      </c>
      <c r="K7" s="189"/>
      <c r="L7" s="186">
        <v>11300</v>
      </c>
      <c r="M7" s="187"/>
      <c r="N7" s="18"/>
      <c r="O7" s="13" t="s">
        <v>9</v>
      </c>
      <c r="P7" s="188">
        <v>889</v>
      </c>
      <c r="Q7" s="188"/>
      <c r="R7" s="189">
        <v>0</v>
      </c>
      <c r="S7" s="189"/>
      <c r="T7" s="135">
        <v>21239</v>
      </c>
      <c r="U7" s="136"/>
      <c r="V7" s="132" t="s">
        <v>9</v>
      </c>
      <c r="W7" s="133">
        <v>1768</v>
      </c>
      <c r="X7" s="137">
        <v>0</v>
      </c>
      <c r="Y7" s="17">
        <v>10985</v>
      </c>
      <c r="Z7" s="18"/>
      <c r="AA7" s="13" t="s">
        <v>9</v>
      </c>
      <c r="AB7" s="15">
        <v>959</v>
      </c>
      <c r="AC7" s="19">
        <v>0</v>
      </c>
    </row>
    <row r="8" spans="2:29" ht="16.5" customHeight="1">
      <c r="B8" s="20"/>
      <c r="C8" s="21"/>
      <c r="D8" s="190">
        <v>42</v>
      </c>
      <c r="E8" s="191"/>
      <c r="F8" s="23"/>
      <c r="G8" s="13" t="s">
        <v>10</v>
      </c>
      <c r="H8" s="188">
        <v>360</v>
      </c>
      <c r="I8" s="188"/>
      <c r="J8" s="189">
        <v>1</v>
      </c>
      <c r="K8" s="189"/>
      <c r="L8" s="190">
        <v>40</v>
      </c>
      <c r="M8" s="191"/>
      <c r="N8" s="23"/>
      <c r="O8" s="13" t="s">
        <v>10</v>
      </c>
      <c r="P8" s="188">
        <v>394</v>
      </c>
      <c r="Q8" s="188"/>
      <c r="R8" s="189">
        <v>5</v>
      </c>
      <c r="S8" s="189"/>
      <c r="T8" s="138">
        <v>82</v>
      </c>
      <c r="U8" s="139"/>
      <c r="V8" s="132" t="s">
        <v>10</v>
      </c>
      <c r="W8" s="133">
        <v>754</v>
      </c>
      <c r="X8" s="137">
        <v>6</v>
      </c>
      <c r="Y8" s="22">
        <v>56</v>
      </c>
      <c r="Z8" s="23"/>
      <c r="AA8" s="13" t="s">
        <v>10</v>
      </c>
      <c r="AB8" s="15">
        <v>347</v>
      </c>
      <c r="AC8" s="19">
        <v>1</v>
      </c>
    </row>
    <row r="9" spans="2:29" ht="16.5" customHeight="1">
      <c r="B9" s="24"/>
      <c r="C9" s="25"/>
      <c r="D9" s="192"/>
      <c r="E9" s="193"/>
      <c r="F9" s="12"/>
      <c r="G9" s="26" t="s">
        <v>7</v>
      </c>
      <c r="H9" s="188">
        <v>8710</v>
      </c>
      <c r="I9" s="188"/>
      <c r="J9" s="194">
        <v>40</v>
      </c>
      <c r="K9" s="189"/>
      <c r="L9" s="192"/>
      <c r="M9" s="193"/>
      <c r="N9" s="12"/>
      <c r="O9" s="26" t="s">
        <v>7</v>
      </c>
      <c r="P9" s="188">
        <v>10038</v>
      </c>
      <c r="Q9" s="188"/>
      <c r="R9" s="194">
        <v>33</v>
      </c>
      <c r="S9" s="189"/>
      <c r="T9" s="140"/>
      <c r="U9" s="131"/>
      <c r="V9" s="132" t="s">
        <v>7</v>
      </c>
      <c r="W9" s="133">
        <v>18748</v>
      </c>
      <c r="X9" s="137">
        <v>73</v>
      </c>
      <c r="Y9" s="27"/>
      <c r="Z9" s="12"/>
      <c r="AA9" s="26" t="s">
        <v>7</v>
      </c>
      <c r="AB9" s="15">
        <v>9685</v>
      </c>
      <c r="AC9" s="19">
        <v>52</v>
      </c>
    </row>
    <row r="10" spans="2:29" ht="16.5" customHeight="1">
      <c r="B10" s="184" t="s">
        <v>11</v>
      </c>
      <c r="C10" s="185"/>
      <c r="D10" s="186">
        <v>9955</v>
      </c>
      <c r="E10" s="187"/>
      <c r="F10" s="18"/>
      <c r="G10" s="26" t="s">
        <v>9</v>
      </c>
      <c r="H10" s="188">
        <v>882</v>
      </c>
      <c r="I10" s="188"/>
      <c r="J10" s="194">
        <v>0</v>
      </c>
      <c r="K10" s="189"/>
      <c r="L10" s="186">
        <v>11323</v>
      </c>
      <c r="M10" s="187"/>
      <c r="N10" s="18"/>
      <c r="O10" s="26" t="s">
        <v>9</v>
      </c>
      <c r="P10" s="188">
        <v>889</v>
      </c>
      <c r="Q10" s="188"/>
      <c r="R10" s="194">
        <v>0</v>
      </c>
      <c r="S10" s="189"/>
      <c r="T10" s="135">
        <v>21278</v>
      </c>
      <c r="U10" s="136"/>
      <c r="V10" s="132" t="s">
        <v>9</v>
      </c>
      <c r="W10" s="133">
        <v>1771</v>
      </c>
      <c r="X10" s="137">
        <v>0</v>
      </c>
      <c r="Y10" s="17">
        <v>10996</v>
      </c>
      <c r="Z10" s="18"/>
      <c r="AA10" s="26" t="s">
        <v>9</v>
      </c>
      <c r="AB10" s="15">
        <v>960</v>
      </c>
      <c r="AC10" s="19">
        <v>0</v>
      </c>
    </row>
    <row r="11" spans="2:29" ht="16.5" customHeight="1">
      <c r="B11" s="20"/>
      <c r="C11" s="21"/>
      <c r="D11" s="190">
        <v>41</v>
      </c>
      <c r="E11" s="191"/>
      <c r="F11" s="23"/>
      <c r="G11" s="26" t="s">
        <v>10</v>
      </c>
      <c r="H11" s="188">
        <v>363</v>
      </c>
      <c r="I11" s="188"/>
      <c r="J11" s="194">
        <v>1</v>
      </c>
      <c r="K11" s="189"/>
      <c r="L11" s="190">
        <v>38</v>
      </c>
      <c r="M11" s="191"/>
      <c r="N11" s="23"/>
      <c r="O11" s="26" t="s">
        <v>10</v>
      </c>
      <c r="P11" s="188">
        <v>396</v>
      </c>
      <c r="Q11" s="188"/>
      <c r="R11" s="194">
        <v>5</v>
      </c>
      <c r="S11" s="189"/>
      <c r="T11" s="138">
        <v>79</v>
      </c>
      <c r="U11" s="139"/>
      <c r="V11" s="132" t="s">
        <v>10</v>
      </c>
      <c r="W11" s="133">
        <v>759</v>
      </c>
      <c r="X11" s="137">
        <v>6</v>
      </c>
      <c r="Y11" s="22">
        <v>53</v>
      </c>
      <c r="Z11" s="23"/>
      <c r="AA11" s="26" t="s">
        <v>10</v>
      </c>
      <c r="AB11" s="15">
        <v>351</v>
      </c>
      <c r="AC11" s="19">
        <v>1</v>
      </c>
    </row>
    <row r="12" spans="2:29" ht="16.5" customHeight="1">
      <c r="B12" s="24"/>
      <c r="C12" s="25"/>
      <c r="D12" s="192"/>
      <c r="E12" s="193"/>
      <c r="F12" s="12"/>
      <c r="G12" s="26" t="s">
        <v>7</v>
      </c>
      <c r="H12" s="188">
        <v>-10</v>
      </c>
      <c r="I12" s="188"/>
      <c r="J12" s="194">
        <v>1</v>
      </c>
      <c r="K12" s="189"/>
      <c r="L12" s="192"/>
      <c r="M12" s="193"/>
      <c r="N12" s="12"/>
      <c r="O12" s="26" t="s">
        <v>7</v>
      </c>
      <c r="P12" s="188">
        <v>-21</v>
      </c>
      <c r="Q12" s="188"/>
      <c r="R12" s="194">
        <v>2</v>
      </c>
      <c r="S12" s="189"/>
      <c r="T12" s="140"/>
      <c r="U12" s="131"/>
      <c r="V12" s="132" t="s">
        <v>7</v>
      </c>
      <c r="W12" s="133">
        <v>-31</v>
      </c>
      <c r="X12" s="137">
        <v>3</v>
      </c>
      <c r="Y12" s="27"/>
      <c r="Z12" s="12"/>
      <c r="AA12" s="26" t="s">
        <v>7</v>
      </c>
      <c r="AB12" s="15">
        <v>-6</v>
      </c>
      <c r="AC12" s="19">
        <v>3</v>
      </c>
    </row>
    <row r="13" spans="2:29" ht="16.5" customHeight="1">
      <c r="B13" s="184" t="s">
        <v>12</v>
      </c>
      <c r="C13" s="185"/>
      <c r="D13" s="186">
        <v>-16</v>
      </c>
      <c r="E13" s="187"/>
      <c r="F13" s="18"/>
      <c r="G13" s="26" t="s">
        <v>9</v>
      </c>
      <c r="H13" s="188">
        <v>-3</v>
      </c>
      <c r="I13" s="188"/>
      <c r="J13" s="194">
        <v>0</v>
      </c>
      <c r="K13" s="189"/>
      <c r="L13" s="186">
        <v>-23</v>
      </c>
      <c r="M13" s="187"/>
      <c r="N13" s="18"/>
      <c r="O13" s="26" t="s">
        <v>9</v>
      </c>
      <c r="P13" s="188">
        <v>0</v>
      </c>
      <c r="Q13" s="188"/>
      <c r="R13" s="194">
        <v>0</v>
      </c>
      <c r="S13" s="189"/>
      <c r="T13" s="135">
        <v>-39</v>
      </c>
      <c r="U13" s="136"/>
      <c r="V13" s="132" t="s">
        <v>9</v>
      </c>
      <c r="W13" s="133">
        <v>-3</v>
      </c>
      <c r="X13" s="137">
        <v>0</v>
      </c>
      <c r="Y13" s="17">
        <v>-11</v>
      </c>
      <c r="Z13" s="18"/>
      <c r="AA13" s="26" t="s">
        <v>9</v>
      </c>
      <c r="AB13" s="15">
        <v>-1</v>
      </c>
      <c r="AC13" s="19">
        <v>0</v>
      </c>
    </row>
    <row r="14" spans="2:29" ht="16.5" customHeight="1" thickBot="1">
      <c r="B14" s="28"/>
      <c r="C14" s="29"/>
      <c r="D14" s="195">
        <v>1</v>
      </c>
      <c r="E14" s="196"/>
      <c r="F14" s="29"/>
      <c r="G14" s="31" t="s">
        <v>10</v>
      </c>
      <c r="H14" s="197">
        <v>-3</v>
      </c>
      <c r="I14" s="197"/>
      <c r="J14" s="198">
        <v>0</v>
      </c>
      <c r="K14" s="199"/>
      <c r="L14" s="195">
        <v>2</v>
      </c>
      <c r="M14" s="196"/>
      <c r="N14" s="29"/>
      <c r="O14" s="31" t="s">
        <v>10</v>
      </c>
      <c r="P14" s="197">
        <v>-2</v>
      </c>
      <c r="Q14" s="197"/>
      <c r="R14" s="198">
        <v>0</v>
      </c>
      <c r="S14" s="199"/>
      <c r="T14" s="141">
        <v>3</v>
      </c>
      <c r="U14" s="142"/>
      <c r="V14" s="143" t="s">
        <v>10</v>
      </c>
      <c r="W14" s="144">
        <v>-5</v>
      </c>
      <c r="X14" s="145">
        <v>0</v>
      </c>
      <c r="Y14" s="30">
        <v>3</v>
      </c>
      <c r="Z14" s="29"/>
      <c r="AA14" s="31" t="s">
        <v>10</v>
      </c>
      <c r="AB14" s="33">
        <v>-4</v>
      </c>
      <c r="AC14" s="32">
        <v>0</v>
      </c>
    </row>
    <row r="15" ht="16.5" customHeight="1"/>
    <row r="16" ht="13.5" customHeight="1" thickBot="1">
      <c r="C16" s="1" t="s">
        <v>232</v>
      </c>
    </row>
    <row r="17" spans="3:22" ht="13.5" customHeight="1" thickBot="1">
      <c r="C17" s="151"/>
      <c r="D17" s="200" t="s">
        <v>4</v>
      </c>
      <c r="E17" s="201"/>
      <c r="F17" s="202"/>
      <c r="G17" s="203" t="s">
        <v>5</v>
      </c>
      <c r="H17" s="201"/>
      <c r="I17" s="201"/>
      <c r="J17" s="201"/>
      <c r="K17" s="202"/>
      <c r="L17" s="203" t="s">
        <v>6</v>
      </c>
      <c r="M17" s="201"/>
      <c r="N17" s="202"/>
      <c r="O17" s="203" t="s">
        <v>13</v>
      </c>
      <c r="P17" s="201"/>
      <c r="Q17" s="201"/>
      <c r="R17" s="201"/>
      <c r="S17" s="204"/>
      <c r="T17" s="201" t="s">
        <v>14</v>
      </c>
      <c r="U17" s="204"/>
      <c r="V17" s="12"/>
    </row>
    <row r="18" spans="3:22" ht="13.5" customHeight="1">
      <c r="C18" s="152" t="s">
        <v>15</v>
      </c>
      <c r="D18" s="163">
        <v>20</v>
      </c>
      <c r="E18" s="34">
        <v>1</v>
      </c>
      <c r="F18" s="35"/>
      <c r="G18" s="36"/>
      <c r="H18" s="181">
        <v>13</v>
      </c>
      <c r="I18" s="181"/>
      <c r="J18" s="182">
        <v>2</v>
      </c>
      <c r="K18" s="205"/>
      <c r="L18" s="146">
        <f>D18+H18</f>
        <v>33</v>
      </c>
      <c r="M18" s="147">
        <f>E18+J18</f>
        <v>3</v>
      </c>
      <c r="N18" s="35"/>
      <c r="O18" s="36"/>
      <c r="P18" s="181">
        <v>21</v>
      </c>
      <c r="Q18" s="181"/>
      <c r="R18" s="183">
        <v>3</v>
      </c>
      <c r="S18" s="206"/>
      <c r="T18" s="15">
        <v>28</v>
      </c>
      <c r="U18" s="153"/>
      <c r="V18" s="37"/>
    </row>
    <row r="19" spans="3:22" ht="13.5" customHeight="1">
      <c r="C19" s="152" t="s">
        <v>16</v>
      </c>
      <c r="D19" s="163">
        <v>1</v>
      </c>
      <c r="E19" s="34">
        <v>0</v>
      </c>
      <c r="F19" s="35"/>
      <c r="G19" s="36"/>
      <c r="H19" s="188">
        <v>3</v>
      </c>
      <c r="I19" s="188"/>
      <c r="J19" s="194">
        <v>0</v>
      </c>
      <c r="K19" s="207"/>
      <c r="L19" s="165">
        <f>D19+H19</f>
        <v>4</v>
      </c>
      <c r="M19" s="137">
        <f>E19+J19</f>
        <v>0</v>
      </c>
      <c r="N19" s="150"/>
      <c r="O19" s="166"/>
      <c r="P19" s="188" t="s">
        <v>225</v>
      </c>
      <c r="Q19" s="188"/>
      <c r="R19" s="208"/>
      <c r="S19" s="209"/>
      <c r="T19" s="15">
        <v>4</v>
      </c>
      <c r="U19" s="153"/>
      <c r="V19" s="37"/>
    </row>
    <row r="20" spans="3:22" ht="13.5" customHeight="1">
      <c r="C20" s="154"/>
      <c r="D20" s="154"/>
      <c r="E20" s="35"/>
      <c r="F20" s="35"/>
      <c r="G20" s="166"/>
      <c r="H20" s="210"/>
      <c r="I20" s="210"/>
      <c r="J20" s="210"/>
      <c r="K20" s="211"/>
      <c r="L20" s="148"/>
      <c r="M20" s="148"/>
      <c r="N20" s="35"/>
      <c r="O20" s="166"/>
      <c r="P20" s="212"/>
      <c r="Q20" s="212"/>
      <c r="R20" s="212"/>
      <c r="S20" s="213"/>
      <c r="T20" s="35"/>
      <c r="U20" s="153"/>
      <c r="V20" s="37"/>
    </row>
    <row r="21" spans="3:22" ht="13.5" customHeight="1">
      <c r="C21" s="152" t="s">
        <v>17</v>
      </c>
      <c r="D21" s="163">
        <v>17</v>
      </c>
      <c r="E21" s="34">
        <v>0</v>
      </c>
      <c r="F21" s="35"/>
      <c r="G21" s="36"/>
      <c r="H21" s="210">
        <v>25</v>
      </c>
      <c r="I21" s="210"/>
      <c r="J21" s="207">
        <v>0</v>
      </c>
      <c r="K21" s="207"/>
      <c r="L21" s="146">
        <f>D21+H21</f>
        <v>42</v>
      </c>
      <c r="M21" s="147">
        <f>E21+J21</f>
        <v>0</v>
      </c>
      <c r="N21" s="35"/>
      <c r="O21" s="36"/>
      <c r="P21" s="188">
        <v>24</v>
      </c>
      <c r="Q21" s="188"/>
      <c r="R21" s="189">
        <v>0</v>
      </c>
      <c r="S21" s="214"/>
      <c r="T21" s="15">
        <v>34</v>
      </c>
      <c r="U21" s="153"/>
      <c r="V21" s="37"/>
    </row>
    <row r="22" spans="3:22" ht="13.5" customHeight="1" thickBot="1">
      <c r="C22" s="155" t="s">
        <v>18</v>
      </c>
      <c r="D22" s="164">
        <v>20</v>
      </c>
      <c r="E22" s="156">
        <v>0</v>
      </c>
      <c r="F22" s="157"/>
      <c r="G22" s="158"/>
      <c r="H22" s="215">
        <v>14</v>
      </c>
      <c r="I22" s="215"/>
      <c r="J22" s="216">
        <v>0</v>
      </c>
      <c r="K22" s="216"/>
      <c r="L22" s="159">
        <f>D22+H22</f>
        <v>34</v>
      </c>
      <c r="M22" s="160">
        <f>E22+J22</f>
        <v>0</v>
      </c>
      <c r="N22" s="157"/>
      <c r="O22" s="158"/>
      <c r="P22" s="215">
        <v>15</v>
      </c>
      <c r="Q22" s="215"/>
      <c r="R22" s="217">
        <v>0</v>
      </c>
      <c r="S22" s="218"/>
      <c r="T22" s="162">
        <v>34</v>
      </c>
      <c r="U22" s="161"/>
      <c r="V22" s="37"/>
    </row>
    <row r="28" ht="14.25" customHeight="1"/>
    <row r="64869" ht="13.5" customHeight="1"/>
    <row r="65522" ht="13.5" customHeight="1"/>
  </sheetData>
  <sheetProtection selectLockedCells="1" selectUnlockedCells="1"/>
  <mergeCells count="88">
    <mergeCell ref="H21:I21"/>
    <mergeCell ref="J21:K21"/>
    <mergeCell ref="P21:Q21"/>
    <mergeCell ref="R21:S21"/>
    <mergeCell ref="H22:I22"/>
    <mergeCell ref="J22:K22"/>
    <mergeCell ref="P22:Q22"/>
    <mergeCell ref="R22:S22"/>
    <mergeCell ref="H19:I19"/>
    <mergeCell ref="J19:K19"/>
    <mergeCell ref="P19:Q19"/>
    <mergeCell ref="R19:S19"/>
    <mergeCell ref="H20:I20"/>
    <mergeCell ref="J20:K20"/>
    <mergeCell ref="P20:Q20"/>
    <mergeCell ref="R20:S20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69" sqref="P69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79"/>
      <c r="C1" s="80" t="s">
        <v>19</v>
      </c>
      <c r="D1" s="79"/>
      <c r="E1" s="79"/>
      <c r="F1" s="79"/>
      <c r="G1" s="79"/>
      <c r="H1" s="79"/>
      <c r="I1" s="79"/>
      <c r="J1" s="79" t="s">
        <v>230</v>
      </c>
      <c r="K1" s="79"/>
      <c r="L1" s="79"/>
    </row>
    <row r="2" spans="4:13" ht="14.25" customHeight="1">
      <c r="D2" s="81"/>
      <c r="E2" s="81"/>
      <c r="F2" s="81"/>
      <c r="G2" s="81"/>
      <c r="H2" s="54"/>
      <c r="I2" s="54"/>
      <c r="M2" s="82" t="s">
        <v>20</v>
      </c>
    </row>
    <row r="3" spans="2:13" ht="14.25" customHeight="1">
      <c r="B3" s="225" t="s">
        <v>21</v>
      </c>
      <c r="C3" s="219" t="s">
        <v>22</v>
      </c>
      <c r="D3" s="219"/>
      <c r="E3" s="219"/>
      <c r="F3" s="219"/>
      <c r="G3" s="219"/>
      <c r="H3" s="219" t="s">
        <v>4</v>
      </c>
      <c r="I3" s="219"/>
      <c r="J3" s="219" t="s">
        <v>5</v>
      </c>
      <c r="K3" s="219"/>
      <c r="L3" s="220" t="s">
        <v>6</v>
      </c>
      <c r="M3" s="220"/>
    </row>
    <row r="4" spans="2:13" ht="22.5">
      <c r="B4" s="225"/>
      <c r="C4" s="91" t="s">
        <v>23</v>
      </c>
      <c r="D4" s="92" t="s">
        <v>24</v>
      </c>
      <c r="E4" s="93" t="s">
        <v>25</v>
      </c>
      <c r="F4" s="94" t="s">
        <v>26</v>
      </c>
      <c r="G4" s="95" t="s">
        <v>27</v>
      </c>
      <c r="H4" s="91" t="s">
        <v>23</v>
      </c>
      <c r="I4" s="66" t="s">
        <v>24</v>
      </c>
      <c r="J4" s="91" t="s">
        <v>23</v>
      </c>
      <c r="K4" s="66" t="s">
        <v>24</v>
      </c>
      <c r="L4" s="91" t="s">
        <v>23</v>
      </c>
      <c r="M4" s="67" t="s">
        <v>24</v>
      </c>
    </row>
    <row r="5" spans="2:13" ht="14.25" customHeight="1">
      <c r="B5" s="83" t="s">
        <v>28</v>
      </c>
      <c r="C5" s="57">
        <v>313</v>
      </c>
      <c r="D5" s="84">
        <v>4</v>
      </c>
      <c r="E5" s="85"/>
      <c r="F5" s="85"/>
      <c r="G5" s="86"/>
      <c r="H5" s="57">
        <v>263</v>
      </c>
      <c r="I5" s="57">
        <v>3</v>
      </c>
      <c r="J5" s="57">
        <v>311</v>
      </c>
      <c r="K5" s="84">
        <v>1</v>
      </c>
      <c r="L5" s="39">
        <f>H5+J5</f>
        <v>574</v>
      </c>
      <c r="M5" s="40">
        <f aca="true" t="shared" si="0" ref="M5:M36">I5+K5</f>
        <v>4</v>
      </c>
    </row>
    <row r="6" spans="2:13" ht="14.25" customHeight="1">
      <c r="B6" s="83" t="s">
        <v>29</v>
      </c>
      <c r="C6" s="57">
        <v>470</v>
      </c>
      <c r="D6" s="84">
        <v>3</v>
      </c>
      <c r="E6" s="85"/>
      <c r="F6" s="85">
        <v>1</v>
      </c>
      <c r="G6" s="86"/>
      <c r="H6" s="57">
        <v>368</v>
      </c>
      <c r="I6" s="57">
        <v>3</v>
      </c>
      <c r="J6" s="57">
        <v>458</v>
      </c>
      <c r="K6" s="84">
        <v>1</v>
      </c>
      <c r="L6" s="39">
        <f aca="true" t="shared" si="1" ref="L6:L36">H6+J6</f>
        <v>826</v>
      </c>
      <c r="M6" s="40">
        <f t="shared" si="0"/>
        <v>4</v>
      </c>
    </row>
    <row r="7" spans="2:13" ht="14.25" customHeight="1">
      <c r="B7" s="83" t="s">
        <v>30</v>
      </c>
      <c r="C7" s="57">
        <v>355</v>
      </c>
      <c r="D7" s="84">
        <v>2</v>
      </c>
      <c r="E7" s="85"/>
      <c r="F7" s="85"/>
      <c r="G7" s="86"/>
      <c r="H7" s="57">
        <v>257</v>
      </c>
      <c r="I7" s="57">
        <v>1</v>
      </c>
      <c r="J7" s="57">
        <v>307</v>
      </c>
      <c r="K7" s="84">
        <v>2</v>
      </c>
      <c r="L7" s="39">
        <f t="shared" si="1"/>
        <v>564</v>
      </c>
      <c r="M7" s="40">
        <f t="shared" si="0"/>
        <v>3</v>
      </c>
    </row>
    <row r="8" spans="2:13" ht="14.25" customHeight="1">
      <c r="B8" s="83" t="s">
        <v>31</v>
      </c>
      <c r="C8" s="57">
        <v>371</v>
      </c>
      <c r="D8" s="84">
        <v>19</v>
      </c>
      <c r="E8" s="85"/>
      <c r="F8" s="85"/>
      <c r="G8" s="86"/>
      <c r="H8" s="57">
        <v>287</v>
      </c>
      <c r="I8" s="57">
        <v>13</v>
      </c>
      <c r="J8" s="57">
        <v>328</v>
      </c>
      <c r="K8" s="84">
        <v>6</v>
      </c>
      <c r="L8" s="39">
        <f t="shared" si="1"/>
        <v>615</v>
      </c>
      <c r="M8" s="40">
        <f t="shared" si="0"/>
        <v>19</v>
      </c>
    </row>
    <row r="9" spans="2:13" ht="14.25" customHeight="1">
      <c r="B9" s="83" t="s">
        <v>32</v>
      </c>
      <c r="C9" s="57">
        <v>329</v>
      </c>
      <c r="D9" s="84">
        <v>3</v>
      </c>
      <c r="E9" s="85"/>
      <c r="F9" s="85">
        <v>1</v>
      </c>
      <c r="G9" s="86"/>
      <c r="H9" s="57">
        <v>274</v>
      </c>
      <c r="I9" s="57">
        <v>3</v>
      </c>
      <c r="J9" s="57">
        <v>330</v>
      </c>
      <c r="K9" s="84">
        <v>2</v>
      </c>
      <c r="L9" s="39">
        <f t="shared" si="1"/>
        <v>604</v>
      </c>
      <c r="M9" s="40">
        <f t="shared" si="0"/>
        <v>5</v>
      </c>
    </row>
    <row r="10" spans="2:13" ht="14.25" customHeight="1">
      <c r="B10" s="83" t="s">
        <v>33</v>
      </c>
      <c r="C10" s="57">
        <v>364</v>
      </c>
      <c r="D10" s="84">
        <v>3</v>
      </c>
      <c r="E10" s="85"/>
      <c r="F10" s="85">
        <v>3</v>
      </c>
      <c r="G10" s="86"/>
      <c r="H10" s="57">
        <v>309</v>
      </c>
      <c r="I10" s="57">
        <v>1</v>
      </c>
      <c r="J10" s="57">
        <v>361</v>
      </c>
      <c r="K10" s="84">
        <v>2</v>
      </c>
      <c r="L10" s="39">
        <f t="shared" si="1"/>
        <v>670</v>
      </c>
      <c r="M10" s="40">
        <f t="shared" si="0"/>
        <v>3</v>
      </c>
    </row>
    <row r="11" spans="2:13" ht="14.25" customHeight="1">
      <c r="B11" s="83" t="s">
        <v>34</v>
      </c>
      <c r="C11" s="57">
        <v>312</v>
      </c>
      <c r="D11" s="84">
        <v>4</v>
      </c>
      <c r="E11" s="85"/>
      <c r="F11" s="85">
        <v>1</v>
      </c>
      <c r="G11" s="86"/>
      <c r="H11" s="57">
        <v>252</v>
      </c>
      <c r="I11" s="57"/>
      <c r="J11" s="57">
        <v>299</v>
      </c>
      <c r="K11" s="84">
        <v>4</v>
      </c>
      <c r="L11" s="39">
        <f t="shared" si="1"/>
        <v>551</v>
      </c>
      <c r="M11" s="40">
        <f t="shared" si="0"/>
        <v>4</v>
      </c>
    </row>
    <row r="12" spans="2:13" ht="14.25" customHeight="1">
      <c r="B12" s="83" t="s">
        <v>35</v>
      </c>
      <c r="C12" s="57">
        <v>348</v>
      </c>
      <c r="D12" s="84">
        <v>1</v>
      </c>
      <c r="E12" s="85"/>
      <c r="F12" s="85">
        <v>1</v>
      </c>
      <c r="G12" s="86"/>
      <c r="H12" s="57">
        <v>282</v>
      </c>
      <c r="I12" s="57">
        <v>1</v>
      </c>
      <c r="J12" s="57">
        <v>332</v>
      </c>
      <c r="K12" s="84"/>
      <c r="L12" s="39">
        <f t="shared" si="1"/>
        <v>614</v>
      </c>
      <c r="M12" s="40">
        <f t="shared" si="0"/>
        <v>1</v>
      </c>
    </row>
    <row r="13" spans="2:13" ht="14.25" customHeight="1">
      <c r="B13" s="83" t="s">
        <v>36</v>
      </c>
      <c r="C13" s="57">
        <v>136</v>
      </c>
      <c r="D13" s="84">
        <v>1</v>
      </c>
      <c r="E13" s="85"/>
      <c r="F13" s="85"/>
      <c r="G13" s="86"/>
      <c r="H13" s="57">
        <v>125</v>
      </c>
      <c r="I13" s="57">
        <v>1</v>
      </c>
      <c r="J13" s="57">
        <v>154</v>
      </c>
      <c r="K13" s="84"/>
      <c r="L13" s="39">
        <f t="shared" si="1"/>
        <v>279</v>
      </c>
      <c r="M13" s="40">
        <f t="shared" si="0"/>
        <v>1</v>
      </c>
    </row>
    <row r="14" spans="2:13" ht="14.25" customHeight="1">
      <c r="B14" s="83" t="s">
        <v>37</v>
      </c>
      <c r="C14" s="57">
        <v>510</v>
      </c>
      <c r="D14" s="84"/>
      <c r="E14" s="85"/>
      <c r="F14" s="85"/>
      <c r="G14" s="86"/>
      <c r="H14" s="57">
        <v>445</v>
      </c>
      <c r="I14" s="57"/>
      <c r="J14" s="57">
        <v>526</v>
      </c>
      <c r="K14" s="84"/>
      <c r="L14" s="39">
        <f t="shared" si="1"/>
        <v>971</v>
      </c>
      <c r="M14" s="40">
        <f t="shared" si="0"/>
        <v>0</v>
      </c>
    </row>
    <row r="15" spans="2:13" ht="14.25" customHeight="1">
      <c r="B15" s="83" t="s">
        <v>38</v>
      </c>
      <c r="C15" s="57">
        <v>456</v>
      </c>
      <c r="D15" s="84">
        <v>2</v>
      </c>
      <c r="E15" s="85"/>
      <c r="F15" s="85"/>
      <c r="G15" s="86"/>
      <c r="H15" s="57">
        <v>538</v>
      </c>
      <c r="I15" s="57"/>
      <c r="J15" s="57">
        <v>564</v>
      </c>
      <c r="K15" s="84">
        <v>2</v>
      </c>
      <c r="L15" s="39">
        <f t="shared" si="1"/>
        <v>1102</v>
      </c>
      <c r="M15" s="40">
        <f t="shared" si="0"/>
        <v>2</v>
      </c>
    </row>
    <row r="16" spans="2:13" ht="14.25" customHeight="1">
      <c r="B16" s="83" t="s">
        <v>39</v>
      </c>
      <c r="C16" s="57">
        <v>88</v>
      </c>
      <c r="D16" s="84">
        <v>1</v>
      </c>
      <c r="E16" s="85"/>
      <c r="F16" s="85"/>
      <c r="G16" s="86"/>
      <c r="H16" s="57">
        <v>107</v>
      </c>
      <c r="I16" s="57"/>
      <c r="J16" s="57">
        <v>114</v>
      </c>
      <c r="K16" s="84">
        <v>1</v>
      </c>
      <c r="L16" s="39">
        <f t="shared" si="1"/>
        <v>221</v>
      </c>
      <c r="M16" s="40">
        <f t="shared" si="0"/>
        <v>1</v>
      </c>
    </row>
    <row r="17" spans="2:13" ht="14.25" customHeight="1">
      <c r="B17" s="83" t="s">
        <v>40</v>
      </c>
      <c r="C17" s="57">
        <v>279</v>
      </c>
      <c r="D17" s="84"/>
      <c r="E17" s="85"/>
      <c r="F17" s="85"/>
      <c r="G17" s="86"/>
      <c r="H17" s="57">
        <v>328</v>
      </c>
      <c r="I17" s="57"/>
      <c r="J17" s="57">
        <v>377</v>
      </c>
      <c r="K17" s="84"/>
      <c r="L17" s="39">
        <f t="shared" si="1"/>
        <v>705</v>
      </c>
      <c r="M17" s="40">
        <f t="shared" si="0"/>
        <v>0</v>
      </c>
    </row>
    <row r="18" spans="2:16" ht="14.25" customHeight="1">
      <c r="B18" s="87" t="s">
        <v>41</v>
      </c>
      <c r="C18" s="57">
        <v>195</v>
      </c>
      <c r="D18" s="84"/>
      <c r="E18" s="85"/>
      <c r="F18" s="85"/>
      <c r="G18" s="86"/>
      <c r="H18" s="57">
        <v>171</v>
      </c>
      <c r="I18" s="57"/>
      <c r="J18" s="57">
        <v>178</v>
      </c>
      <c r="K18" s="84"/>
      <c r="L18" s="39">
        <f t="shared" si="1"/>
        <v>349</v>
      </c>
      <c r="M18" s="40">
        <f t="shared" si="0"/>
        <v>0</v>
      </c>
      <c r="P18" s="58"/>
    </row>
    <row r="19" spans="2:16" ht="14.25" customHeight="1">
      <c r="B19" s="87" t="s">
        <v>42</v>
      </c>
      <c r="C19" s="57">
        <v>342</v>
      </c>
      <c r="D19" s="84"/>
      <c r="E19" s="85"/>
      <c r="F19" s="85"/>
      <c r="G19" s="86"/>
      <c r="H19" s="57">
        <v>271</v>
      </c>
      <c r="I19" s="57"/>
      <c r="J19" s="57">
        <v>267</v>
      </c>
      <c r="K19" s="84"/>
      <c r="L19" s="39">
        <f t="shared" si="1"/>
        <v>538</v>
      </c>
      <c r="M19" s="40">
        <f t="shared" si="0"/>
        <v>0</v>
      </c>
      <c r="P19" s="58"/>
    </row>
    <row r="20" spans="2:13" ht="14.25" customHeight="1">
      <c r="B20" s="87" t="s">
        <v>43</v>
      </c>
      <c r="C20" s="57">
        <v>168</v>
      </c>
      <c r="D20" s="84"/>
      <c r="E20" s="85"/>
      <c r="F20" s="85"/>
      <c r="G20" s="86"/>
      <c r="H20" s="57">
        <v>216</v>
      </c>
      <c r="I20" s="57"/>
      <c r="J20" s="57">
        <v>199</v>
      </c>
      <c r="K20" s="84"/>
      <c r="L20" s="39">
        <f t="shared" si="1"/>
        <v>415</v>
      </c>
      <c r="M20" s="40">
        <f t="shared" si="0"/>
        <v>0</v>
      </c>
    </row>
    <row r="21" spans="2:13" ht="14.25" customHeight="1">
      <c r="B21" s="83" t="s">
        <v>44</v>
      </c>
      <c r="C21" s="57">
        <v>269</v>
      </c>
      <c r="D21" s="84"/>
      <c r="E21" s="85"/>
      <c r="F21" s="85"/>
      <c r="G21" s="86"/>
      <c r="H21" s="57">
        <v>227</v>
      </c>
      <c r="I21" s="57"/>
      <c r="J21" s="57">
        <v>297</v>
      </c>
      <c r="K21" s="84"/>
      <c r="L21" s="39">
        <f t="shared" si="1"/>
        <v>524</v>
      </c>
      <c r="M21" s="40">
        <f t="shared" si="0"/>
        <v>0</v>
      </c>
    </row>
    <row r="22" spans="2:13" ht="14.25" customHeight="1">
      <c r="B22" s="83" t="s">
        <v>45</v>
      </c>
      <c r="C22" s="57">
        <v>76</v>
      </c>
      <c r="D22" s="84">
        <v>1</v>
      </c>
      <c r="E22" s="85"/>
      <c r="F22" s="85">
        <v>1</v>
      </c>
      <c r="G22" s="86"/>
      <c r="H22" s="57">
        <v>81</v>
      </c>
      <c r="I22" s="57"/>
      <c r="J22" s="57">
        <v>78</v>
      </c>
      <c r="K22" s="84">
        <v>1</v>
      </c>
      <c r="L22" s="39">
        <f t="shared" si="1"/>
        <v>159</v>
      </c>
      <c r="M22" s="40">
        <f t="shared" si="0"/>
        <v>1</v>
      </c>
    </row>
    <row r="23" spans="2:13" ht="14.25" customHeight="1">
      <c r="B23" s="83" t="s">
        <v>46</v>
      </c>
      <c r="C23" s="57">
        <v>79</v>
      </c>
      <c r="D23" s="84"/>
      <c r="E23" s="85"/>
      <c r="F23" s="85"/>
      <c r="G23" s="86"/>
      <c r="H23" s="57">
        <v>82</v>
      </c>
      <c r="I23" s="57"/>
      <c r="J23" s="57">
        <v>99</v>
      </c>
      <c r="K23" s="84"/>
      <c r="L23" s="39">
        <f t="shared" si="1"/>
        <v>181</v>
      </c>
      <c r="M23" s="40">
        <f t="shared" si="0"/>
        <v>0</v>
      </c>
    </row>
    <row r="24" spans="2:13" ht="14.25" customHeight="1">
      <c r="B24" s="83" t="s">
        <v>47</v>
      </c>
      <c r="C24" s="57">
        <v>53</v>
      </c>
      <c r="D24" s="84"/>
      <c r="E24" s="85"/>
      <c r="F24" s="85"/>
      <c r="G24" s="86"/>
      <c r="H24" s="57">
        <v>59</v>
      </c>
      <c r="I24" s="57"/>
      <c r="J24" s="57">
        <v>48</v>
      </c>
      <c r="K24" s="84"/>
      <c r="L24" s="39">
        <f t="shared" si="1"/>
        <v>107</v>
      </c>
      <c r="M24" s="40">
        <f t="shared" si="0"/>
        <v>0</v>
      </c>
    </row>
    <row r="25" spans="2:13" ht="14.25" customHeight="1">
      <c r="B25" s="83" t="s">
        <v>48</v>
      </c>
      <c r="C25" s="57">
        <v>167</v>
      </c>
      <c r="D25" s="84">
        <v>1</v>
      </c>
      <c r="E25" s="85"/>
      <c r="F25" s="85"/>
      <c r="G25" s="86"/>
      <c r="H25" s="57">
        <v>109</v>
      </c>
      <c r="I25" s="57"/>
      <c r="J25" s="57">
        <v>135</v>
      </c>
      <c r="K25" s="84">
        <v>1</v>
      </c>
      <c r="L25" s="39">
        <f t="shared" si="1"/>
        <v>244</v>
      </c>
      <c r="M25" s="40">
        <f t="shared" si="0"/>
        <v>1</v>
      </c>
    </row>
    <row r="26" spans="2:13" ht="14.25" customHeight="1">
      <c r="B26" s="83" t="s">
        <v>49</v>
      </c>
      <c r="C26" s="57">
        <v>21</v>
      </c>
      <c r="D26" s="84"/>
      <c r="E26" s="85"/>
      <c r="F26" s="85"/>
      <c r="G26" s="86"/>
      <c r="H26" s="57">
        <v>19</v>
      </c>
      <c r="I26" s="57"/>
      <c r="J26" s="57">
        <v>21</v>
      </c>
      <c r="K26" s="84"/>
      <c r="L26" s="39">
        <f t="shared" si="1"/>
        <v>40</v>
      </c>
      <c r="M26" s="40">
        <f t="shared" si="0"/>
        <v>0</v>
      </c>
    </row>
    <row r="27" spans="2:13" ht="14.25" customHeight="1">
      <c r="B27" s="83" t="s">
        <v>50</v>
      </c>
      <c r="C27" s="57">
        <v>5</v>
      </c>
      <c r="D27" s="84"/>
      <c r="E27" s="85"/>
      <c r="F27" s="85"/>
      <c r="G27" s="86"/>
      <c r="H27" s="57">
        <v>6</v>
      </c>
      <c r="I27" s="57"/>
      <c r="J27" s="57">
        <v>4</v>
      </c>
      <c r="K27" s="84"/>
      <c r="L27" s="39">
        <f t="shared" si="1"/>
        <v>10</v>
      </c>
      <c r="M27" s="40">
        <f t="shared" si="0"/>
        <v>0</v>
      </c>
    </row>
    <row r="28" spans="2:13" ht="14.25" customHeight="1">
      <c r="B28" s="83" t="s">
        <v>51</v>
      </c>
      <c r="C28" s="57">
        <v>41</v>
      </c>
      <c r="D28" s="84"/>
      <c r="E28" s="85"/>
      <c r="F28" s="85"/>
      <c r="G28" s="86"/>
      <c r="H28" s="57">
        <v>36</v>
      </c>
      <c r="I28" s="57"/>
      <c r="J28" s="57">
        <v>40</v>
      </c>
      <c r="K28" s="84"/>
      <c r="L28" s="39">
        <f t="shared" si="1"/>
        <v>76</v>
      </c>
      <c r="M28" s="40">
        <f t="shared" si="0"/>
        <v>0</v>
      </c>
    </row>
    <row r="29" spans="2:13" ht="14.25" customHeight="1">
      <c r="B29" s="83" t="s">
        <v>52</v>
      </c>
      <c r="C29" s="57">
        <v>53</v>
      </c>
      <c r="D29" s="84">
        <v>1</v>
      </c>
      <c r="E29" s="85"/>
      <c r="F29" s="85"/>
      <c r="G29" s="86"/>
      <c r="H29" s="57">
        <v>59</v>
      </c>
      <c r="I29" s="57">
        <v>3</v>
      </c>
      <c r="J29" s="57">
        <v>62</v>
      </c>
      <c r="K29" s="84">
        <v>1</v>
      </c>
      <c r="L29" s="39">
        <f t="shared" si="1"/>
        <v>121</v>
      </c>
      <c r="M29" s="40">
        <f t="shared" si="0"/>
        <v>4</v>
      </c>
    </row>
    <row r="30" spans="2:13" ht="14.25" customHeight="1">
      <c r="B30" s="83" t="s">
        <v>53</v>
      </c>
      <c r="C30" s="57">
        <v>105</v>
      </c>
      <c r="D30" s="84"/>
      <c r="E30" s="85"/>
      <c r="F30" s="85"/>
      <c r="G30" s="86"/>
      <c r="H30" s="57">
        <v>87</v>
      </c>
      <c r="I30" s="57"/>
      <c r="J30" s="57">
        <v>109</v>
      </c>
      <c r="K30" s="84"/>
      <c r="L30" s="39">
        <f t="shared" si="1"/>
        <v>196</v>
      </c>
      <c r="M30" s="40">
        <f t="shared" si="0"/>
        <v>0</v>
      </c>
    </row>
    <row r="31" spans="2:13" ht="14.25" customHeight="1">
      <c r="B31" s="83" t="s">
        <v>54</v>
      </c>
      <c r="C31" s="57">
        <v>149</v>
      </c>
      <c r="D31" s="84">
        <v>1</v>
      </c>
      <c r="E31" s="85"/>
      <c r="F31" s="85"/>
      <c r="G31" s="86"/>
      <c r="H31" s="57">
        <v>135</v>
      </c>
      <c r="I31" s="57">
        <v>1</v>
      </c>
      <c r="J31" s="57">
        <v>147</v>
      </c>
      <c r="K31" s="84">
        <v>1</v>
      </c>
      <c r="L31" s="39">
        <f t="shared" si="1"/>
        <v>282</v>
      </c>
      <c r="M31" s="40">
        <f t="shared" si="0"/>
        <v>2</v>
      </c>
    </row>
    <row r="32" spans="2:13" ht="14.25" customHeight="1">
      <c r="B32" s="83" t="s">
        <v>55</v>
      </c>
      <c r="C32" s="57">
        <v>20</v>
      </c>
      <c r="D32" s="84"/>
      <c r="E32" s="85"/>
      <c r="F32" s="85"/>
      <c r="G32" s="86"/>
      <c r="H32" s="57">
        <v>17</v>
      </c>
      <c r="I32" s="57"/>
      <c r="J32" s="57">
        <v>15</v>
      </c>
      <c r="K32" s="84"/>
      <c r="L32" s="39">
        <f t="shared" si="1"/>
        <v>32</v>
      </c>
      <c r="M32" s="40">
        <f t="shared" si="0"/>
        <v>0</v>
      </c>
    </row>
    <row r="33" spans="2:13" ht="14.25" customHeight="1">
      <c r="B33" s="83" t="s">
        <v>56</v>
      </c>
      <c r="C33" s="57">
        <v>6</v>
      </c>
      <c r="D33" s="84"/>
      <c r="E33" s="85"/>
      <c r="F33" s="85"/>
      <c r="G33" s="86"/>
      <c r="H33" s="57">
        <v>3</v>
      </c>
      <c r="I33" s="57"/>
      <c r="J33" s="57">
        <v>6</v>
      </c>
      <c r="K33" s="84"/>
      <c r="L33" s="39">
        <f t="shared" si="1"/>
        <v>9</v>
      </c>
      <c r="M33" s="40">
        <f t="shared" si="0"/>
        <v>0</v>
      </c>
    </row>
    <row r="34" spans="2:13" ht="14.25" customHeight="1">
      <c r="B34" s="83" t="s">
        <v>57</v>
      </c>
      <c r="C34" s="57">
        <v>144</v>
      </c>
      <c r="D34" s="84"/>
      <c r="E34" s="85"/>
      <c r="F34" s="85"/>
      <c r="G34" s="86"/>
      <c r="H34" s="57">
        <v>152</v>
      </c>
      <c r="I34" s="57"/>
      <c r="J34" s="57">
        <v>187</v>
      </c>
      <c r="K34" s="84"/>
      <c r="L34" s="39">
        <f t="shared" si="1"/>
        <v>339</v>
      </c>
      <c r="M34" s="40">
        <f t="shared" si="0"/>
        <v>0</v>
      </c>
    </row>
    <row r="35" spans="2:13" ht="14.25" customHeight="1">
      <c r="B35" s="83" t="s">
        <v>58</v>
      </c>
      <c r="C35" s="57">
        <v>110</v>
      </c>
      <c r="D35" s="84"/>
      <c r="E35" s="85"/>
      <c r="F35" s="85"/>
      <c r="G35" s="86"/>
      <c r="H35" s="57">
        <v>101</v>
      </c>
      <c r="I35" s="57"/>
      <c r="J35" s="57">
        <v>111</v>
      </c>
      <c r="K35" s="84"/>
      <c r="L35" s="39">
        <f t="shared" si="1"/>
        <v>212</v>
      </c>
      <c r="M35" s="40">
        <f t="shared" si="0"/>
        <v>0</v>
      </c>
    </row>
    <row r="36" spans="2:13" ht="14.25" customHeight="1">
      <c r="B36" s="83" t="s">
        <v>59</v>
      </c>
      <c r="C36" s="57">
        <v>84</v>
      </c>
      <c r="D36" s="84"/>
      <c r="E36" s="85"/>
      <c r="F36" s="85"/>
      <c r="G36" s="86"/>
      <c r="H36" s="57">
        <v>87</v>
      </c>
      <c r="I36" s="57"/>
      <c r="J36" s="57">
        <v>99</v>
      </c>
      <c r="K36" s="84"/>
      <c r="L36" s="39">
        <f t="shared" si="1"/>
        <v>186</v>
      </c>
      <c r="M36" s="40">
        <f t="shared" si="0"/>
        <v>0</v>
      </c>
    </row>
    <row r="37" spans="2:13" ht="14.25" customHeight="1">
      <c r="B37" s="83" t="s">
        <v>60</v>
      </c>
      <c r="C37" s="57">
        <v>193</v>
      </c>
      <c r="D37" s="84">
        <v>2</v>
      </c>
      <c r="E37" s="85"/>
      <c r="F37" s="85">
        <v>1</v>
      </c>
      <c r="G37" s="86"/>
      <c r="H37" s="57">
        <v>126</v>
      </c>
      <c r="I37" s="57">
        <v>2</v>
      </c>
      <c r="J37" s="57">
        <v>161</v>
      </c>
      <c r="K37" s="84">
        <v>1</v>
      </c>
      <c r="L37" s="39">
        <f aca="true" t="shared" si="2" ref="L37:L68">H37+J37</f>
        <v>287</v>
      </c>
      <c r="M37" s="40">
        <f aca="true" t="shared" si="3" ref="M37:M68">I37+K37</f>
        <v>3</v>
      </c>
    </row>
    <row r="38" spans="2:13" ht="14.25" customHeight="1">
      <c r="B38" s="83" t="s">
        <v>61</v>
      </c>
      <c r="C38" s="57">
        <v>174</v>
      </c>
      <c r="D38" s="84"/>
      <c r="E38" s="85"/>
      <c r="F38" s="85"/>
      <c r="G38" s="86"/>
      <c r="H38" s="57">
        <v>156</v>
      </c>
      <c r="I38" s="57"/>
      <c r="J38" s="57">
        <v>173</v>
      </c>
      <c r="K38" s="84"/>
      <c r="L38" s="39">
        <f t="shared" si="2"/>
        <v>329</v>
      </c>
      <c r="M38" s="40">
        <f t="shared" si="3"/>
        <v>0</v>
      </c>
    </row>
    <row r="39" spans="2:13" ht="14.25" customHeight="1">
      <c r="B39" s="83" t="s">
        <v>62</v>
      </c>
      <c r="C39" s="57">
        <v>654</v>
      </c>
      <c r="D39" s="84">
        <v>3</v>
      </c>
      <c r="E39" s="85"/>
      <c r="F39" s="85"/>
      <c r="G39" s="86"/>
      <c r="H39" s="57">
        <v>534</v>
      </c>
      <c r="I39" s="57">
        <v>1</v>
      </c>
      <c r="J39" s="57">
        <v>671</v>
      </c>
      <c r="K39" s="84">
        <v>3</v>
      </c>
      <c r="L39" s="39">
        <f t="shared" si="2"/>
        <v>1205</v>
      </c>
      <c r="M39" s="40">
        <f t="shared" si="3"/>
        <v>4</v>
      </c>
    </row>
    <row r="40" spans="2:13" ht="14.25" customHeight="1">
      <c r="B40" s="83" t="s">
        <v>63</v>
      </c>
      <c r="C40" s="57">
        <v>8</v>
      </c>
      <c r="D40" s="84"/>
      <c r="E40" s="85"/>
      <c r="F40" s="85"/>
      <c r="G40" s="86"/>
      <c r="H40" s="57">
        <v>14</v>
      </c>
      <c r="I40" s="57"/>
      <c r="J40" s="57">
        <v>9</v>
      </c>
      <c r="K40" s="84"/>
      <c r="L40" s="39">
        <f t="shared" si="2"/>
        <v>23</v>
      </c>
      <c r="M40" s="40">
        <f t="shared" si="3"/>
        <v>0</v>
      </c>
    </row>
    <row r="41" spans="2:13" ht="14.25" customHeight="1">
      <c r="B41" s="83" t="s">
        <v>64</v>
      </c>
      <c r="C41" s="57">
        <v>9</v>
      </c>
      <c r="D41" s="84"/>
      <c r="E41" s="85"/>
      <c r="F41" s="85"/>
      <c r="G41" s="86"/>
      <c r="H41" s="57">
        <v>8</v>
      </c>
      <c r="I41" s="57"/>
      <c r="J41" s="57">
        <v>12</v>
      </c>
      <c r="K41" s="84"/>
      <c r="L41" s="39">
        <f t="shared" si="2"/>
        <v>20</v>
      </c>
      <c r="M41" s="40">
        <f t="shared" si="3"/>
        <v>0</v>
      </c>
    </row>
    <row r="42" spans="2:13" ht="14.25" customHeight="1">
      <c r="B42" s="83" t="s">
        <v>65</v>
      </c>
      <c r="C42" s="57">
        <v>21</v>
      </c>
      <c r="D42" s="84"/>
      <c r="E42" s="85"/>
      <c r="F42" s="85"/>
      <c r="G42" s="86"/>
      <c r="H42" s="57">
        <v>27</v>
      </c>
      <c r="I42" s="57"/>
      <c r="J42" s="57">
        <v>39</v>
      </c>
      <c r="K42" s="84"/>
      <c r="L42" s="39">
        <f t="shared" si="2"/>
        <v>66</v>
      </c>
      <c r="M42" s="40">
        <f t="shared" si="3"/>
        <v>0</v>
      </c>
    </row>
    <row r="43" spans="2:13" ht="14.25" customHeight="1">
      <c r="B43" s="83" t="s">
        <v>66</v>
      </c>
      <c r="C43" s="57">
        <v>47</v>
      </c>
      <c r="D43" s="84"/>
      <c r="E43" s="85"/>
      <c r="F43" s="85"/>
      <c r="G43" s="86"/>
      <c r="H43" s="57">
        <v>58</v>
      </c>
      <c r="I43" s="57"/>
      <c r="J43" s="57">
        <v>59</v>
      </c>
      <c r="K43" s="84"/>
      <c r="L43" s="39">
        <f t="shared" si="2"/>
        <v>117</v>
      </c>
      <c r="M43" s="40">
        <f t="shared" si="3"/>
        <v>0</v>
      </c>
    </row>
    <row r="44" spans="2:13" ht="14.25" customHeight="1">
      <c r="B44" s="83" t="s">
        <v>67</v>
      </c>
      <c r="C44" s="57">
        <v>32</v>
      </c>
      <c r="D44" s="84"/>
      <c r="E44" s="85"/>
      <c r="F44" s="85"/>
      <c r="G44" s="86"/>
      <c r="H44" s="57">
        <v>44</v>
      </c>
      <c r="I44" s="57"/>
      <c r="J44" s="57">
        <v>40</v>
      </c>
      <c r="K44" s="84"/>
      <c r="L44" s="39">
        <f t="shared" si="2"/>
        <v>84</v>
      </c>
      <c r="M44" s="40">
        <f t="shared" si="3"/>
        <v>0</v>
      </c>
    </row>
    <row r="45" spans="2:13" ht="14.25" customHeight="1">
      <c r="B45" s="83" t="s">
        <v>68</v>
      </c>
      <c r="C45" s="57">
        <v>38</v>
      </c>
      <c r="D45" s="84"/>
      <c r="E45" s="85"/>
      <c r="F45" s="85"/>
      <c r="G45" s="86"/>
      <c r="H45" s="57">
        <v>46</v>
      </c>
      <c r="I45" s="57"/>
      <c r="J45" s="57">
        <v>52</v>
      </c>
      <c r="K45" s="84"/>
      <c r="L45" s="39">
        <f t="shared" si="2"/>
        <v>98</v>
      </c>
      <c r="M45" s="40">
        <f t="shared" si="3"/>
        <v>0</v>
      </c>
    </row>
    <row r="46" spans="2:13" ht="14.25" customHeight="1">
      <c r="B46" s="83" t="s">
        <v>69</v>
      </c>
      <c r="C46" s="57">
        <v>20</v>
      </c>
      <c r="D46" s="84"/>
      <c r="E46" s="85"/>
      <c r="F46" s="85"/>
      <c r="G46" s="86"/>
      <c r="H46" s="57">
        <v>20</v>
      </c>
      <c r="I46" s="57"/>
      <c r="J46" s="57">
        <v>18</v>
      </c>
      <c r="K46" s="84"/>
      <c r="L46" s="39">
        <f t="shared" si="2"/>
        <v>38</v>
      </c>
      <c r="M46" s="40">
        <f t="shared" si="3"/>
        <v>0</v>
      </c>
    </row>
    <row r="47" spans="2:13" ht="14.25" customHeight="1">
      <c r="B47" s="83" t="s">
        <v>70</v>
      </c>
      <c r="C47" s="57">
        <v>20</v>
      </c>
      <c r="D47" s="84"/>
      <c r="E47" s="85"/>
      <c r="F47" s="85"/>
      <c r="G47" s="86"/>
      <c r="H47" s="57">
        <v>18</v>
      </c>
      <c r="I47" s="57"/>
      <c r="J47" s="57">
        <v>23</v>
      </c>
      <c r="K47" s="84"/>
      <c r="L47" s="39">
        <f t="shared" si="2"/>
        <v>41</v>
      </c>
      <c r="M47" s="40">
        <f t="shared" si="3"/>
        <v>0</v>
      </c>
    </row>
    <row r="48" spans="2:13" ht="14.25" customHeight="1">
      <c r="B48" s="83" t="s">
        <v>71</v>
      </c>
      <c r="C48" s="57">
        <v>45</v>
      </c>
      <c r="D48" s="84"/>
      <c r="E48" s="85"/>
      <c r="F48" s="85"/>
      <c r="G48" s="86"/>
      <c r="H48" s="57">
        <v>46</v>
      </c>
      <c r="I48" s="57"/>
      <c r="J48" s="57">
        <v>41</v>
      </c>
      <c r="K48" s="84"/>
      <c r="L48" s="39">
        <f t="shared" si="2"/>
        <v>87</v>
      </c>
      <c r="M48" s="40">
        <f t="shared" si="3"/>
        <v>0</v>
      </c>
    </row>
    <row r="49" spans="2:13" ht="14.25" customHeight="1">
      <c r="B49" s="83" t="s">
        <v>72</v>
      </c>
      <c r="C49" s="57">
        <v>9</v>
      </c>
      <c r="D49" s="84"/>
      <c r="E49" s="85"/>
      <c r="F49" s="85"/>
      <c r="G49" s="86"/>
      <c r="H49" s="57">
        <v>11</v>
      </c>
      <c r="I49" s="57"/>
      <c r="J49" s="57">
        <v>11</v>
      </c>
      <c r="K49" s="84"/>
      <c r="L49" s="39">
        <f t="shared" si="2"/>
        <v>22</v>
      </c>
      <c r="M49" s="40">
        <f t="shared" si="3"/>
        <v>0</v>
      </c>
    </row>
    <row r="50" spans="2:13" ht="14.25" customHeight="1">
      <c r="B50" s="83" t="s">
        <v>73</v>
      </c>
      <c r="C50" s="57">
        <v>4</v>
      </c>
      <c r="D50" s="84"/>
      <c r="E50" s="85"/>
      <c r="F50" s="85"/>
      <c r="G50" s="86"/>
      <c r="H50" s="57">
        <v>3</v>
      </c>
      <c r="I50" s="57"/>
      <c r="J50" s="57">
        <v>4</v>
      </c>
      <c r="K50" s="84"/>
      <c r="L50" s="39">
        <f t="shared" si="2"/>
        <v>7</v>
      </c>
      <c r="M50" s="40">
        <f t="shared" si="3"/>
        <v>0</v>
      </c>
    </row>
    <row r="51" spans="2:13" ht="14.25" customHeight="1">
      <c r="B51" s="83" t="s">
        <v>74</v>
      </c>
      <c r="C51" s="57">
        <v>649</v>
      </c>
      <c r="D51" s="84">
        <v>5</v>
      </c>
      <c r="E51" s="85"/>
      <c r="F51" s="85"/>
      <c r="G51" s="86"/>
      <c r="H51" s="57">
        <v>587</v>
      </c>
      <c r="I51" s="57">
        <v>3</v>
      </c>
      <c r="J51" s="57">
        <v>660</v>
      </c>
      <c r="K51" s="84">
        <v>2</v>
      </c>
      <c r="L51" s="39">
        <f t="shared" si="2"/>
        <v>1247</v>
      </c>
      <c r="M51" s="40">
        <f t="shared" si="3"/>
        <v>5</v>
      </c>
    </row>
    <row r="52" spans="2:13" ht="14.25" customHeight="1">
      <c r="B52" s="83" t="s">
        <v>75</v>
      </c>
      <c r="C52" s="57">
        <v>271</v>
      </c>
      <c r="D52" s="84"/>
      <c r="E52" s="85"/>
      <c r="F52" s="85"/>
      <c r="G52" s="86"/>
      <c r="H52" s="57">
        <v>269</v>
      </c>
      <c r="I52" s="57"/>
      <c r="J52" s="57">
        <v>304</v>
      </c>
      <c r="K52" s="84"/>
      <c r="L52" s="39">
        <f t="shared" si="2"/>
        <v>573</v>
      </c>
      <c r="M52" s="40">
        <f t="shared" si="3"/>
        <v>0</v>
      </c>
    </row>
    <row r="53" spans="2:13" ht="14.25" customHeight="1">
      <c r="B53" s="83" t="s">
        <v>76</v>
      </c>
      <c r="C53" s="57">
        <v>543</v>
      </c>
      <c r="D53" s="84">
        <v>7</v>
      </c>
      <c r="E53" s="85"/>
      <c r="F53" s="85"/>
      <c r="G53" s="86"/>
      <c r="H53" s="57">
        <v>484</v>
      </c>
      <c r="I53" s="57">
        <v>5</v>
      </c>
      <c r="J53" s="57">
        <v>551</v>
      </c>
      <c r="K53" s="84">
        <v>2</v>
      </c>
      <c r="L53" s="39">
        <f t="shared" si="2"/>
        <v>1035</v>
      </c>
      <c r="M53" s="40">
        <f t="shared" si="3"/>
        <v>7</v>
      </c>
    </row>
    <row r="54" spans="2:13" ht="14.25" customHeight="1">
      <c r="B54" s="83" t="s">
        <v>77</v>
      </c>
      <c r="C54" s="57">
        <v>39</v>
      </c>
      <c r="D54" s="84"/>
      <c r="E54" s="85"/>
      <c r="F54" s="85"/>
      <c r="G54" s="86"/>
      <c r="H54" s="57">
        <v>39</v>
      </c>
      <c r="I54" s="57"/>
      <c r="J54" s="57">
        <v>41</v>
      </c>
      <c r="K54" s="84"/>
      <c r="L54" s="39">
        <f t="shared" si="2"/>
        <v>80</v>
      </c>
      <c r="M54" s="40">
        <f t="shared" si="3"/>
        <v>0</v>
      </c>
    </row>
    <row r="55" spans="2:13" ht="14.25" customHeight="1">
      <c r="B55" s="83" t="s">
        <v>78</v>
      </c>
      <c r="C55" s="57">
        <v>522</v>
      </c>
      <c r="D55" s="84">
        <v>1</v>
      </c>
      <c r="E55" s="85"/>
      <c r="F55" s="85">
        <v>1</v>
      </c>
      <c r="G55" s="86"/>
      <c r="H55" s="57">
        <v>501</v>
      </c>
      <c r="I55" s="57"/>
      <c r="J55" s="57">
        <v>525</v>
      </c>
      <c r="K55" s="84">
        <v>1</v>
      </c>
      <c r="L55" s="39">
        <f t="shared" si="2"/>
        <v>1026</v>
      </c>
      <c r="M55" s="40">
        <f t="shared" si="3"/>
        <v>1</v>
      </c>
    </row>
    <row r="56" spans="2:13" ht="14.25" customHeight="1">
      <c r="B56" s="83" t="s">
        <v>79</v>
      </c>
      <c r="C56" s="57">
        <v>43</v>
      </c>
      <c r="D56" s="84"/>
      <c r="E56" s="85"/>
      <c r="F56" s="85"/>
      <c r="G56" s="86"/>
      <c r="H56" s="57">
        <v>44</v>
      </c>
      <c r="I56" s="57"/>
      <c r="J56" s="57">
        <v>52</v>
      </c>
      <c r="K56" s="84"/>
      <c r="L56" s="39">
        <f t="shared" si="2"/>
        <v>96</v>
      </c>
      <c r="M56" s="40">
        <f t="shared" si="3"/>
        <v>0</v>
      </c>
    </row>
    <row r="57" spans="2:13" ht="14.25" customHeight="1">
      <c r="B57" s="83" t="s">
        <v>80</v>
      </c>
      <c r="C57" s="57">
        <v>135</v>
      </c>
      <c r="D57" s="84"/>
      <c r="E57" s="85"/>
      <c r="F57" s="85"/>
      <c r="G57" s="86"/>
      <c r="H57" s="57">
        <v>129</v>
      </c>
      <c r="I57" s="57"/>
      <c r="J57" s="57">
        <v>144</v>
      </c>
      <c r="K57" s="84"/>
      <c r="L57" s="39">
        <f t="shared" si="2"/>
        <v>273</v>
      </c>
      <c r="M57" s="40">
        <f t="shared" si="3"/>
        <v>0</v>
      </c>
    </row>
    <row r="58" spans="2:13" ht="14.25" customHeight="1">
      <c r="B58" s="83" t="s">
        <v>81</v>
      </c>
      <c r="C58" s="57">
        <v>8</v>
      </c>
      <c r="D58" s="84"/>
      <c r="E58" s="85"/>
      <c r="F58" s="85"/>
      <c r="G58" s="86"/>
      <c r="H58" s="57">
        <v>9</v>
      </c>
      <c r="I58" s="57"/>
      <c r="J58" s="57">
        <v>8</v>
      </c>
      <c r="K58" s="84"/>
      <c r="L58" s="39">
        <f t="shared" si="2"/>
        <v>17</v>
      </c>
      <c r="M58" s="40">
        <f t="shared" si="3"/>
        <v>0</v>
      </c>
    </row>
    <row r="59" spans="2:13" ht="14.25" customHeight="1">
      <c r="B59" s="83" t="s">
        <v>82</v>
      </c>
      <c r="C59" s="57">
        <v>38</v>
      </c>
      <c r="D59" s="84"/>
      <c r="E59" s="85"/>
      <c r="F59" s="85"/>
      <c r="G59" s="86"/>
      <c r="H59" s="57">
        <v>40</v>
      </c>
      <c r="I59" s="57"/>
      <c r="J59" s="57">
        <v>44</v>
      </c>
      <c r="K59" s="84"/>
      <c r="L59" s="39">
        <f t="shared" si="2"/>
        <v>84</v>
      </c>
      <c r="M59" s="40">
        <f t="shared" si="3"/>
        <v>0</v>
      </c>
    </row>
    <row r="60" spans="2:13" ht="14.25" customHeight="1">
      <c r="B60" s="83" t="s">
        <v>83</v>
      </c>
      <c r="C60" s="57">
        <v>21</v>
      </c>
      <c r="D60" s="84">
        <v>1</v>
      </c>
      <c r="E60" s="85"/>
      <c r="F60" s="85">
        <v>1</v>
      </c>
      <c r="G60" s="86"/>
      <c r="H60" s="57">
        <v>21</v>
      </c>
      <c r="I60" s="57"/>
      <c r="J60" s="57">
        <v>24</v>
      </c>
      <c r="K60" s="84">
        <v>1</v>
      </c>
      <c r="L60" s="39">
        <f t="shared" si="2"/>
        <v>45</v>
      </c>
      <c r="M60" s="40">
        <f t="shared" si="3"/>
        <v>1</v>
      </c>
    </row>
    <row r="61" spans="2:13" ht="14.25" customHeight="1">
      <c r="B61" s="83" t="s">
        <v>84</v>
      </c>
      <c r="C61" s="57">
        <v>229</v>
      </c>
      <c r="D61" s="84"/>
      <c r="E61" s="85"/>
      <c r="F61" s="85"/>
      <c r="G61" s="86"/>
      <c r="H61" s="57">
        <v>190</v>
      </c>
      <c r="I61" s="57"/>
      <c r="J61" s="57">
        <v>248</v>
      </c>
      <c r="K61" s="84"/>
      <c r="L61" s="39">
        <f t="shared" si="2"/>
        <v>438</v>
      </c>
      <c r="M61" s="40">
        <f t="shared" si="3"/>
        <v>0</v>
      </c>
    </row>
    <row r="62" spans="2:13" ht="14.25" customHeight="1">
      <c r="B62" s="83" t="s">
        <v>85</v>
      </c>
      <c r="C62" s="57">
        <v>73</v>
      </c>
      <c r="D62" s="84"/>
      <c r="E62" s="85"/>
      <c r="F62" s="85"/>
      <c r="G62" s="86"/>
      <c r="H62" s="57">
        <v>77</v>
      </c>
      <c r="I62" s="57"/>
      <c r="J62" s="57">
        <v>74</v>
      </c>
      <c r="K62" s="84"/>
      <c r="L62" s="39">
        <f t="shared" si="2"/>
        <v>151</v>
      </c>
      <c r="M62" s="40">
        <f t="shared" si="3"/>
        <v>0</v>
      </c>
    </row>
    <row r="63" spans="2:18" ht="14.25" customHeight="1">
      <c r="B63" s="83" t="s">
        <v>86</v>
      </c>
      <c r="C63" s="57">
        <v>20</v>
      </c>
      <c r="D63" s="84"/>
      <c r="E63" s="85"/>
      <c r="F63" s="85"/>
      <c r="G63" s="86"/>
      <c r="H63" s="57">
        <v>19</v>
      </c>
      <c r="I63" s="57"/>
      <c r="J63" s="57">
        <v>29</v>
      </c>
      <c r="K63" s="84"/>
      <c r="L63" s="39">
        <f t="shared" si="2"/>
        <v>48</v>
      </c>
      <c r="M63" s="40">
        <f t="shared" si="3"/>
        <v>0</v>
      </c>
      <c r="P63" s="58"/>
      <c r="R63" s="58"/>
    </row>
    <row r="64" spans="2:18" ht="14.25" customHeight="1">
      <c r="B64" s="83" t="s">
        <v>87</v>
      </c>
      <c r="C64" s="57">
        <v>18</v>
      </c>
      <c r="D64" s="84"/>
      <c r="E64" s="85"/>
      <c r="F64" s="85"/>
      <c r="G64" s="86"/>
      <c r="H64" s="57">
        <v>20</v>
      </c>
      <c r="I64" s="57"/>
      <c r="J64" s="57">
        <v>17</v>
      </c>
      <c r="K64" s="84"/>
      <c r="L64" s="39">
        <f t="shared" si="2"/>
        <v>37</v>
      </c>
      <c r="M64" s="40">
        <f t="shared" si="3"/>
        <v>0</v>
      </c>
      <c r="P64" s="58"/>
      <c r="R64" s="58"/>
    </row>
    <row r="65" spans="2:13" ht="14.25" customHeight="1">
      <c r="B65" s="83" t="s">
        <v>88</v>
      </c>
      <c r="C65" s="57">
        <v>28</v>
      </c>
      <c r="D65" s="84"/>
      <c r="E65" s="85"/>
      <c r="F65" s="85"/>
      <c r="G65" s="86"/>
      <c r="H65" s="57">
        <v>24</v>
      </c>
      <c r="I65" s="57"/>
      <c r="J65" s="57">
        <v>29</v>
      </c>
      <c r="K65" s="84"/>
      <c r="L65" s="39">
        <f t="shared" si="2"/>
        <v>53</v>
      </c>
      <c r="M65" s="40">
        <f t="shared" si="3"/>
        <v>0</v>
      </c>
    </row>
    <row r="66" spans="2:18" ht="14.25" customHeight="1">
      <c r="B66" s="87" t="s">
        <v>89</v>
      </c>
      <c r="C66" s="57">
        <v>141</v>
      </c>
      <c r="D66" s="84"/>
      <c r="E66" s="85"/>
      <c r="F66" s="85"/>
      <c r="G66" s="86"/>
      <c r="H66" s="57">
        <v>116</v>
      </c>
      <c r="I66" s="57"/>
      <c r="J66" s="57">
        <v>132</v>
      </c>
      <c r="K66" s="84"/>
      <c r="L66" s="39">
        <f t="shared" si="2"/>
        <v>248</v>
      </c>
      <c r="M66" s="40">
        <f t="shared" si="3"/>
        <v>0</v>
      </c>
      <c r="P66" s="58"/>
      <c r="R66" s="58"/>
    </row>
    <row r="67" spans="2:13" ht="14.25" customHeight="1">
      <c r="B67" s="87" t="s">
        <v>90</v>
      </c>
      <c r="C67" s="57">
        <v>113</v>
      </c>
      <c r="D67" s="84"/>
      <c r="E67" s="85"/>
      <c r="F67" s="85"/>
      <c r="G67" s="86"/>
      <c r="H67" s="57">
        <v>105</v>
      </c>
      <c r="I67" s="57"/>
      <c r="J67" s="57">
        <v>113</v>
      </c>
      <c r="K67" s="84"/>
      <c r="L67" s="39">
        <f t="shared" si="2"/>
        <v>218</v>
      </c>
      <c r="M67" s="40">
        <f t="shared" si="3"/>
        <v>0</v>
      </c>
    </row>
    <row r="68" spans="2:13" ht="14.25" customHeight="1">
      <c r="B68" s="88" t="s">
        <v>91</v>
      </c>
      <c r="C68" s="57">
        <v>12</v>
      </c>
      <c r="D68" s="84">
        <v>1</v>
      </c>
      <c r="E68" s="85"/>
      <c r="F68" s="85">
        <v>1</v>
      </c>
      <c r="G68" s="86"/>
      <c r="H68" s="57">
        <v>15</v>
      </c>
      <c r="I68" s="57"/>
      <c r="J68" s="57">
        <v>18</v>
      </c>
      <c r="K68" s="84">
        <v>1</v>
      </c>
      <c r="L68" s="39">
        <f t="shared" si="2"/>
        <v>33</v>
      </c>
      <c r="M68" s="40">
        <f t="shared" si="3"/>
        <v>1</v>
      </c>
    </row>
    <row r="69" spans="2:16" ht="14.25" customHeight="1">
      <c r="B69" s="88" t="s">
        <v>92</v>
      </c>
      <c r="C69" s="57">
        <v>23</v>
      </c>
      <c r="D69" s="84">
        <v>2</v>
      </c>
      <c r="E69" s="85"/>
      <c r="F69" s="85">
        <v>2</v>
      </c>
      <c r="G69" s="86"/>
      <c r="H69" s="57">
        <v>31</v>
      </c>
      <c r="I69" s="57"/>
      <c r="J69" s="57">
        <v>23</v>
      </c>
      <c r="K69" s="84">
        <v>2</v>
      </c>
      <c r="L69" s="39">
        <f aca="true" t="shared" si="4" ref="L69:L74">H69+J69</f>
        <v>54</v>
      </c>
      <c r="M69" s="40">
        <f aca="true" t="shared" si="5" ref="M69:M74">I69+K69</f>
        <v>2</v>
      </c>
      <c r="P69" s="58"/>
    </row>
    <row r="70" spans="2:13" ht="14.25" customHeight="1">
      <c r="B70" s="88" t="s">
        <v>93</v>
      </c>
      <c r="C70" s="57">
        <v>32</v>
      </c>
      <c r="D70" s="84">
        <v>1</v>
      </c>
      <c r="E70" s="85"/>
      <c r="F70" s="85">
        <v>1</v>
      </c>
      <c r="G70" s="86"/>
      <c r="H70" s="57">
        <v>31</v>
      </c>
      <c r="I70" s="57"/>
      <c r="J70" s="57">
        <v>33</v>
      </c>
      <c r="K70" s="84">
        <v>1</v>
      </c>
      <c r="L70" s="39">
        <f t="shared" si="4"/>
        <v>64</v>
      </c>
      <c r="M70" s="40">
        <f t="shared" si="5"/>
        <v>1</v>
      </c>
    </row>
    <row r="71" spans="2:18" ht="14.25" customHeight="1">
      <c r="B71" s="88" t="s">
        <v>94</v>
      </c>
      <c r="C71" s="57">
        <v>214</v>
      </c>
      <c r="D71" s="84">
        <v>2</v>
      </c>
      <c r="E71" s="85"/>
      <c r="F71" s="85">
        <v>1</v>
      </c>
      <c r="G71" s="86"/>
      <c r="H71" s="57">
        <v>206</v>
      </c>
      <c r="I71" s="57">
        <v>1</v>
      </c>
      <c r="J71" s="57">
        <v>227</v>
      </c>
      <c r="K71" s="84">
        <v>1</v>
      </c>
      <c r="L71" s="39">
        <f t="shared" si="4"/>
        <v>433</v>
      </c>
      <c r="M71" s="40">
        <f t="shared" si="5"/>
        <v>2</v>
      </c>
      <c r="P71" s="58"/>
      <c r="R71" s="58"/>
    </row>
    <row r="72" spans="2:16" ht="14.25" customHeight="1">
      <c r="B72" s="88" t="s">
        <v>95</v>
      </c>
      <c r="C72" s="57">
        <v>17</v>
      </c>
      <c r="D72" s="84"/>
      <c r="E72" s="85"/>
      <c r="F72" s="85"/>
      <c r="G72" s="86"/>
      <c r="H72" s="57">
        <v>17</v>
      </c>
      <c r="I72" s="57"/>
      <c r="J72" s="57">
        <v>19</v>
      </c>
      <c r="K72" s="84"/>
      <c r="L72" s="39">
        <f t="shared" si="4"/>
        <v>36</v>
      </c>
      <c r="M72" s="40">
        <f t="shared" si="5"/>
        <v>0</v>
      </c>
      <c r="P72" s="58"/>
    </row>
    <row r="73" spans="2:13" ht="14.25" customHeight="1">
      <c r="B73" s="88" t="s">
        <v>96</v>
      </c>
      <c r="C73" s="57">
        <v>30</v>
      </c>
      <c r="D73" s="84"/>
      <c r="E73" s="85"/>
      <c r="F73" s="85"/>
      <c r="G73" s="86"/>
      <c r="H73" s="57">
        <v>39</v>
      </c>
      <c r="I73" s="57"/>
      <c r="J73" s="57">
        <v>40</v>
      </c>
      <c r="K73" s="84"/>
      <c r="L73" s="39">
        <f>H73+J73</f>
        <v>79</v>
      </c>
      <c r="M73" s="40">
        <f t="shared" si="5"/>
        <v>0</v>
      </c>
    </row>
    <row r="74" spans="2:16" ht="14.25" customHeight="1">
      <c r="B74" s="88" t="s">
        <v>97</v>
      </c>
      <c r="C74" s="57">
        <v>18</v>
      </c>
      <c r="D74" s="84"/>
      <c r="E74" s="85"/>
      <c r="F74" s="85"/>
      <c r="G74" s="86"/>
      <c r="H74" s="57">
        <v>20</v>
      </c>
      <c r="I74" s="57"/>
      <c r="J74" s="57">
        <v>29</v>
      </c>
      <c r="K74" s="84"/>
      <c r="L74" s="39">
        <f t="shared" si="4"/>
        <v>49</v>
      </c>
      <c r="M74" s="40">
        <f t="shared" si="5"/>
        <v>0</v>
      </c>
      <c r="P74" s="58"/>
    </row>
    <row r="75" spans="2:13" ht="14.25" customHeight="1">
      <c r="B75" s="96" t="s">
        <v>98</v>
      </c>
      <c r="C75" s="41">
        <f>SUM(C5:C74)</f>
        <v>10929</v>
      </c>
      <c r="D75" s="41">
        <f>SUM(D5:D74)</f>
        <v>72</v>
      </c>
      <c r="E75" s="42" t="s">
        <v>25</v>
      </c>
      <c r="F75" s="42">
        <f>SUM(F5:F74)</f>
        <v>16</v>
      </c>
      <c r="G75" s="43" t="s">
        <v>27</v>
      </c>
      <c r="H75" s="44">
        <f aca="true" t="shared" si="6" ref="H75:M75">SUM(H5:H74)</f>
        <v>9897</v>
      </c>
      <c r="I75" s="44">
        <f t="shared" si="6"/>
        <v>42</v>
      </c>
      <c r="J75" s="44">
        <f t="shared" si="6"/>
        <v>11260</v>
      </c>
      <c r="K75" s="41">
        <f t="shared" si="6"/>
        <v>40</v>
      </c>
      <c r="L75" s="41">
        <f t="shared" si="6"/>
        <v>21157</v>
      </c>
      <c r="M75" s="45">
        <f t="shared" si="6"/>
        <v>82</v>
      </c>
    </row>
    <row r="76" spans="2:13" ht="13.5" customHeight="1">
      <c r="B76" s="97"/>
      <c r="C76" s="97"/>
      <c r="D76" s="97"/>
      <c r="E76" s="97"/>
      <c r="F76" s="97"/>
      <c r="G76" s="98"/>
      <c r="H76" s="97"/>
      <c r="I76" s="97"/>
      <c r="J76" s="97"/>
      <c r="K76" s="97"/>
      <c r="L76" s="97"/>
      <c r="M76" s="97"/>
    </row>
    <row r="77" spans="2:13" ht="13.5" customHeight="1">
      <c r="B77" s="99" t="s">
        <v>99</v>
      </c>
      <c r="C77" s="100">
        <f>SUM(C18,C19,C20,C66,C67)</f>
        <v>959</v>
      </c>
      <c r="D77" s="101">
        <f>SUM(D18,D19,D20,D66,D67)</f>
        <v>0</v>
      </c>
      <c r="E77" s="102" t="s">
        <v>100</v>
      </c>
      <c r="F77" s="102">
        <f>SUM(F18,F19,F20,F66,F67)</f>
        <v>0</v>
      </c>
      <c r="G77" s="103" t="s">
        <v>101</v>
      </c>
      <c r="H77" s="100">
        <f aca="true" t="shared" si="7" ref="H77:M77">SUM(H18,H19,H20,H66,H67)</f>
        <v>879</v>
      </c>
      <c r="I77" s="100">
        <f t="shared" si="7"/>
        <v>0</v>
      </c>
      <c r="J77" s="100">
        <f t="shared" si="7"/>
        <v>889</v>
      </c>
      <c r="K77" s="100">
        <f t="shared" si="7"/>
        <v>0</v>
      </c>
      <c r="L77" s="100">
        <f t="shared" si="7"/>
        <v>1768</v>
      </c>
      <c r="M77" s="100">
        <f t="shared" si="7"/>
        <v>0</v>
      </c>
    </row>
    <row r="78" spans="2:13" ht="13.5" customHeight="1">
      <c r="B78" s="104" t="s">
        <v>102</v>
      </c>
      <c r="C78" s="100">
        <f>SUM(C68:C74)</f>
        <v>346</v>
      </c>
      <c r="D78" s="101">
        <f>SUM(D68:D74)</f>
        <v>6</v>
      </c>
      <c r="E78" s="102" t="s">
        <v>100</v>
      </c>
      <c r="F78" s="102">
        <f>SUM(F68:F74)</f>
        <v>5</v>
      </c>
      <c r="G78" s="103" t="s">
        <v>101</v>
      </c>
      <c r="H78" s="100">
        <f aca="true" t="shared" si="8" ref="H78:M78">SUM(H68:H74)</f>
        <v>359</v>
      </c>
      <c r="I78" s="100">
        <f t="shared" si="8"/>
        <v>1</v>
      </c>
      <c r="J78" s="100">
        <f t="shared" si="8"/>
        <v>389</v>
      </c>
      <c r="K78" s="100">
        <f t="shared" si="8"/>
        <v>5</v>
      </c>
      <c r="L78" s="100">
        <f t="shared" si="8"/>
        <v>748</v>
      </c>
      <c r="M78" s="100">
        <f t="shared" si="8"/>
        <v>6</v>
      </c>
    </row>
    <row r="79" spans="2:13" ht="13.5" customHeight="1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</row>
    <row r="80" spans="2:13" ht="13.5" customHeight="1">
      <c r="B80" s="105"/>
      <c r="C80" s="219" t="s">
        <v>22</v>
      </c>
      <c r="D80" s="219"/>
      <c r="E80" s="219"/>
      <c r="F80" s="219"/>
      <c r="G80" s="219"/>
      <c r="H80" s="219" t="s">
        <v>4</v>
      </c>
      <c r="I80" s="219"/>
      <c r="J80" s="219" t="s">
        <v>5</v>
      </c>
      <c r="K80" s="219"/>
      <c r="L80" s="220" t="s">
        <v>6</v>
      </c>
      <c r="M80" s="220"/>
    </row>
    <row r="81" spans="1:13" ht="13.5" customHeight="1">
      <c r="A81" s="89"/>
      <c r="B81" s="106"/>
      <c r="C81" s="221">
        <f>C75+D75-F75</f>
        <v>10985</v>
      </c>
      <c r="D81" s="221"/>
      <c r="E81" s="107" t="s">
        <v>25</v>
      </c>
      <c r="F81" s="50">
        <f>D75-F75</f>
        <v>56</v>
      </c>
      <c r="G81" s="108" t="s">
        <v>27</v>
      </c>
      <c r="H81" s="48">
        <f>H75+I75</f>
        <v>9939</v>
      </c>
      <c r="I81" s="109">
        <f>I75</f>
        <v>42</v>
      </c>
      <c r="J81" s="48">
        <f>J75+K75</f>
        <v>11300</v>
      </c>
      <c r="K81" s="109">
        <f>K75</f>
        <v>40</v>
      </c>
      <c r="L81" s="48">
        <f>L75+M75</f>
        <v>21239</v>
      </c>
      <c r="M81" s="110">
        <f>M75</f>
        <v>82</v>
      </c>
    </row>
    <row r="82" spans="1:13" ht="13.5" customHeight="1">
      <c r="A82" s="89"/>
      <c r="B82" s="111" t="s">
        <v>103</v>
      </c>
      <c r="C82" s="222">
        <f>C81-C83-C84</f>
        <v>9679</v>
      </c>
      <c r="D82" s="222"/>
      <c r="E82" s="49" t="s">
        <v>25</v>
      </c>
      <c r="F82" s="51">
        <f>F81-F83-F84</f>
        <v>55</v>
      </c>
      <c r="G82" s="112" t="s">
        <v>101</v>
      </c>
      <c r="H82" s="49">
        <f aca="true" t="shared" si="9" ref="H82:M82">H81-H83-H84</f>
        <v>8700</v>
      </c>
      <c r="I82" s="113">
        <f t="shared" si="9"/>
        <v>41</v>
      </c>
      <c r="J82" s="49">
        <f t="shared" si="9"/>
        <v>10017</v>
      </c>
      <c r="K82" s="113">
        <f t="shared" si="9"/>
        <v>35</v>
      </c>
      <c r="L82" s="49">
        <f t="shared" si="9"/>
        <v>18717</v>
      </c>
      <c r="M82" s="114">
        <f t="shared" si="9"/>
        <v>76</v>
      </c>
    </row>
    <row r="83" spans="1:13" ht="13.5" customHeight="1">
      <c r="A83" s="89"/>
      <c r="B83" s="115" t="s">
        <v>99</v>
      </c>
      <c r="C83" s="223">
        <f>C77+D77-F77</f>
        <v>959</v>
      </c>
      <c r="D83" s="223"/>
      <c r="E83" s="120" t="s">
        <v>25</v>
      </c>
      <c r="F83" s="121">
        <f>D77-F77</f>
        <v>0</v>
      </c>
      <c r="G83" s="122" t="s">
        <v>101</v>
      </c>
      <c r="H83" s="123">
        <f>H77+I77</f>
        <v>879</v>
      </c>
      <c r="I83" s="124">
        <f>I77</f>
        <v>0</v>
      </c>
      <c r="J83" s="123">
        <f>J77+K77</f>
        <v>889</v>
      </c>
      <c r="K83" s="124">
        <f>K77</f>
        <v>0</v>
      </c>
      <c r="L83" s="116">
        <f>L77+M77</f>
        <v>1768</v>
      </c>
      <c r="M83" s="114">
        <f>M77</f>
        <v>0</v>
      </c>
    </row>
    <row r="84" spans="1:13" ht="13.5" customHeight="1">
      <c r="A84" s="89"/>
      <c r="B84" s="117" t="s">
        <v>102</v>
      </c>
      <c r="C84" s="224">
        <f>C78+D78-F78</f>
        <v>347</v>
      </c>
      <c r="D84" s="224"/>
      <c r="E84" s="125" t="s">
        <v>25</v>
      </c>
      <c r="F84" s="126">
        <f>D78-F78</f>
        <v>1</v>
      </c>
      <c r="G84" s="127" t="s">
        <v>101</v>
      </c>
      <c r="H84" s="128">
        <f>H78+I78</f>
        <v>360</v>
      </c>
      <c r="I84" s="129">
        <f>I78</f>
        <v>1</v>
      </c>
      <c r="J84" s="128">
        <f>J78+K78</f>
        <v>394</v>
      </c>
      <c r="K84" s="129">
        <f>K78</f>
        <v>5</v>
      </c>
      <c r="L84" s="118">
        <f>L78+M78</f>
        <v>754</v>
      </c>
      <c r="M84" s="119">
        <f>M78</f>
        <v>6</v>
      </c>
    </row>
    <row r="85" spans="6:13" ht="13.5" customHeight="1">
      <c r="F85" s="52" t="s">
        <v>104</v>
      </c>
      <c r="M85" s="90" t="s">
        <v>105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25">
      <selection activeCell="K48" sqref="K48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50390625" style="53" customWidth="1"/>
    <col min="17" max="17" width="9.00390625" style="53" customWidth="1"/>
    <col min="18" max="16384" width="9.00390625" style="52" customWidth="1"/>
  </cols>
  <sheetData>
    <row r="1" ht="13.5">
      <c r="M1" s="52" t="s">
        <v>231</v>
      </c>
    </row>
    <row r="2" spans="4:17" ht="21" customHeight="1">
      <c r="D2" s="54"/>
      <c r="G2" s="55" t="s">
        <v>106</v>
      </c>
      <c r="N2" s="52" t="s">
        <v>107</v>
      </c>
      <c r="P2" s="227" t="s">
        <v>108</v>
      </c>
      <c r="Q2" s="227"/>
    </row>
    <row r="3" spans="2:17" ht="13.5">
      <c r="B3" s="59"/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1" t="s">
        <v>114</v>
      </c>
      <c r="I3" s="60" t="s">
        <v>115</v>
      </c>
      <c r="J3" s="60" t="s">
        <v>116</v>
      </c>
      <c r="K3" s="60" t="s">
        <v>117</v>
      </c>
      <c r="L3" s="60" t="s">
        <v>118</v>
      </c>
      <c r="M3" s="60" t="s">
        <v>119</v>
      </c>
      <c r="N3" s="62" t="s">
        <v>114</v>
      </c>
      <c r="P3" s="228" t="s">
        <v>120</v>
      </c>
      <c r="Q3" s="228"/>
    </row>
    <row r="4" spans="2:19" ht="13.5">
      <c r="B4" s="56" t="s">
        <v>4</v>
      </c>
      <c r="C4" s="57">
        <v>41</v>
      </c>
      <c r="D4" s="57">
        <v>63</v>
      </c>
      <c r="E4" s="57">
        <v>60</v>
      </c>
      <c r="F4" s="57">
        <v>57</v>
      </c>
      <c r="G4" s="57">
        <v>66</v>
      </c>
      <c r="H4" s="38">
        <f>SUM(C4:G4)</f>
        <v>287</v>
      </c>
      <c r="I4" s="57">
        <v>62</v>
      </c>
      <c r="J4" s="57">
        <v>62</v>
      </c>
      <c r="K4" s="57">
        <v>67</v>
      </c>
      <c r="L4" s="57">
        <v>73</v>
      </c>
      <c r="M4" s="57">
        <v>63</v>
      </c>
      <c r="N4" s="40">
        <f>SUM(I4:M4)</f>
        <v>327</v>
      </c>
      <c r="P4" s="71" t="s">
        <v>4</v>
      </c>
      <c r="Q4" s="72">
        <f>SUM(H4,I4,J4)</f>
        <v>411</v>
      </c>
      <c r="S4" s="58"/>
    </row>
    <row r="5" spans="2:19" ht="13.5">
      <c r="B5" s="56" t="s">
        <v>5</v>
      </c>
      <c r="C5" s="57">
        <v>37</v>
      </c>
      <c r="D5" s="57">
        <v>57</v>
      </c>
      <c r="E5" s="57">
        <v>62</v>
      </c>
      <c r="F5" s="57">
        <v>74</v>
      </c>
      <c r="G5" s="57">
        <v>56</v>
      </c>
      <c r="H5" s="38">
        <f>SUM(C5:G5)</f>
        <v>286</v>
      </c>
      <c r="I5" s="57">
        <v>45</v>
      </c>
      <c r="J5" s="57">
        <v>59</v>
      </c>
      <c r="K5" s="57">
        <v>62</v>
      </c>
      <c r="L5" s="57">
        <v>54</v>
      </c>
      <c r="M5" s="57">
        <v>50</v>
      </c>
      <c r="N5" s="40">
        <f>SUM(I5:M5)</f>
        <v>270</v>
      </c>
      <c r="P5" s="71" t="s">
        <v>5</v>
      </c>
      <c r="Q5" s="72">
        <f>SUM(H5,I5,J5)</f>
        <v>390</v>
      </c>
      <c r="S5" s="58"/>
    </row>
    <row r="6" spans="2:19" ht="13.5">
      <c r="B6" s="63" t="s">
        <v>6</v>
      </c>
      <c r="C6" s="38">
        <f aca="true" t="shared" si="0" ref="C6:N6">SUM(C4:C5)</f>
        <v>78</v>
      </c>
      <c r="D6" s="38">
        <f t="shared" si="0"/>
        <v>120</v>
      </c>
      <c r="E6" s="38">
        <f t="shared" si="0"/>
        <v>122</v>
      </c>
      <c r="F6" s="38">
        <f t="shared" si="0"/>
        <v>131</v>
      </c>
      <c r="G6" s="38">
        <f t="shared" si="0"/>
        <v>122</v>
      </c>
      <c r="H6" s="38">
        <f t="shared" si="0"/>
        <v>573</v>
      </c>
      <c r="I6" s="38">
        <f t="shared" si="0"/>
        <v>107</v>
      </c>
      <c r="J6" s="38">
        <f t="shared" si="0"/>
        <v>121</v>
      </c>
      <c r="K6" s="38">
        <f t="shared" si="0"/>
        <v>129</v>
      </c>
      <c r="L6" s="38">
        <f t="shared" si="0"/>
        <v>127</v>
      </c>
      <c r="M6" s="38">
        <f t="shared" si="0"/>
        <v>113</v>
      </c>
      <c r="N6" s="40">
        <f t="shared" si="0"/>
        <v>597</v>
      </c>
      <c r="P6" s="73" t="s">
        <v>6</v>
      </c>
      <c r="Q6" s="74">
        <f>SUM(Q4:Q5)</f>
        <v>801</v>
      </c>
      <c r="S6" s="58"/>
    </row>
    <row r="7" spans="2:19" ht="13.5">
      <c r="B7" s="64"/>
      <c r="C7" s="65" t="s">
        <v>121</v>
      </c>
      <c r="D7" s="65" t="s">
        <v>122</v>
      </c>
      <c r="E7" s="65" t="s">
        <v>123</v>
      </c>
      <c r="F7" s="65" t="s">
        <v>124</v>
      </c>
      <c r="G7" s="65" t="s">
        <v>125</v>
      </c>
      <c r="H7" s="66" t="s">
        <v>114</v>
      </c>
      <c r="I7" s="65" t="s">
        <v>126</v>
      </c>
      <c r="J7" s="65" t="s">
        <v>127</v>
      </c>
      <c r="K7" s="65" t="s">
        <v>128</v>
      </c>
      <c r="L7" s="65" t="s">
        <v>129</v>
      </c>
      <c r="M7" s="65" t="s">
        <v>130</v>
      </c>
      <c r="N7" s="67" t="s">
        <v>114</v>
      </c>
      <c r="P7" s="75"/>
      <c r="Q7" s="76"/>
      <c r="S7" s="58"/>
    </row>
    <row r="8" spans="2:19" ht="13.5">
      <c r="B8" s="56" t="s">
        <v>4</v>
      </c>
      <c r="C8" s="57">
        <v>67</v>
      </c>
      <c r="D8" s="57">
        <v>63</v>
      </c>
      <c r="E8" s="57">
        <v>73</v>
      </c>
      <c r="F8" s="57">
        <v>83</v>
      </c>
      <c r="G8" s="57">
        <v>68</v>
      </c>
      <c r="H8" s="38">
        <f>SUM(C8:G8)</f>
        <v>354</v>
      </c>
      <c r="I8" s="57">
        <v>73</v>
      </c>
      <c r="J8" s="57">
        <v>87</v>
      </c>
      <c r="K8" s="57">
        <v>89</v>
      </c>
      <c r="L8" s="57">
        <v>100</v>
      </c>
      <c r="M8" s="57">
        <v>138</v>
      </c>
      <c r="N8" s="40">
        <f>SUM(I8:M8)</f>
        <v>487</v>
      </c>
      <c r="P8" s="226" t="s">
        <v>131</v>
      </c>
      <c r="Q8" s="226"/>
      <c r="S8" s="58"/>
    </row>
    <row r="9" spans="2:19" ht="13.5">
      <c r="B9" s="56" t="s">
        <v>5</v>
      </c>
      <c r="C9" s="57">
        <v>67</v>
      </c>
      <c r="D9" s="57">
        <v>61</v>
      </c>
      <c r="E9" s="57">
        <v>73</v>
      </c>
      <c r="F9" s="57">
        <v>77</v>
      </c>
      <c r="G9" s="57">
        <v>68</v>
      </c>
      <c r="H9" s="38">
        <f>SUM(C9:G9)</f>
        <v>346</v>
      </c>
      <c r="I9" s="57">
        <v>87</v>
      </c>
      <c r="J9" s="57">
        <v>82</v>
      </c>
      <c r="K9" s="57">
        <v>83</v>
      </c>
      <c r="L9" s="57">
        <v>73</v>
      </c>
      <c r="M9" s="57">
        <v>97</v>
      </c>
      <c r="N9" s="40">
        <f>SUM(I9:M9)</f>
        <v>422</v>
      </c>
      <c r="P9" s="71" t="s">
        <v>4</v>
      </c>
      <c r="Q9" s="72">
        <f>SUM(H4,N4,H8,N8)</f>
        <v>1455</v>
      </c>
      <c r="S9" s="58"/>
    </row>
    <row r="10" spans="2:19" ht="13.5">
      <c r="B10" s="63" t="s">
        <v>6</v>
      </c>
      <c r="C10" s="38">
        <f aca="true" t="shared" si="1" ref="C10:N10">SUM(C8:C9)</f>
        <v>134</v>
      </c>
      <c r="D10" s="38">
        <f t="shared" si="1"/>
        <v>124</v>
      </c>
      <c r="E10" s="38">
        <f t="shared" si="1"/>
        <v>146</v>
      </c>
      <c r="F10" s="38">
        <f t="shared" si="1"/>
        <v>160</v>
      </c>
      <c r="G10" s="38">
        <f t="shared" si="1"/>
        <v>136</v>
      </c>
      <c r="H10" s="38">
        <f t="shared" si="1"/>
        <v>700</v>
      </c>
      <c r="I10" s="38">
        <f t="shared" si="1"/>
        <v>160</v>
      </c>
      <c r="J10" s="38">
        <f t="shared" si="1"/>
        <v>169</v>
      </c>
      <c r="K10" s="38">
        <f t="shared" si="1"/>
        <v>172</v>
      </c>
      <c r="L10" s="38">
        <f t="shared" si="1"/>
        <v>173</v>
      </c>
      <c r="M10" s="38">
        <f t="shared" si="1"/>
        <v>235</v>
      </c>
      <c r="N10" s="40">
        <f t="shared" si="1"/>
        <v>909</v>
      </c>
      <c r="P10" s="71" t="s">
        <v>5</v>
      </c>
      <c r="Q10" s="72">
        <f>SUM(H5,N5,H9,N9)</f>
        <v>1324</v>
      </c>
      <c r="S10" s="58"/>
    </row>
    <row r="11" spans="2:19" ht="13.5">
      <c r="B11" s="64"/>
      <c r="C11" s="65" t="s">
        <v>132</v>
      </c>
      <c r="D11" s="65" t="s">
        <v>133</v>
      </c>
      <c r="E11" s="65" t="s">
        <v>134</v>
      </c>
      <c r="F11" s="65" t="s">
        <v>135</v>
      </c>
      <c r="G11" s="65" t="s">
        <v>136</v>
      </c>
      <c r="H11" s="66" t="s">
        <v>114</v>
      </c>
      <c r="I11" s="65" t="s">
        <v>137</v>
      </c>
      <c r="J11" s="65" t="s">
        <v>138</v>
      </c>
      <c r="K11" s="65" t="s">
        <v>139</v>
      </c>
      <c r="L11" s="65" t="s">
        <v>140</v>
      </c>
      <c r="M11" s="65" t="s">
        <v>141</v>
      </c>
      <c r="N11" s="67" t="s">
        <v>114</v>
      </c>
      <c r="P11" s="73" t="s">
        <v>6</v>
      </c>
      <c r="Q11" s="74">
        <f>SUM(Q9:Q10)</f>
        <v>2779</v>
      </c>
      <c r="S11" s="58"/>
    </row>
    <row r="12" spans="2:19" ht="13.5">
      <c r="B12" s="56" t="s">
        <v>4</v>
      </c>
      <c r="C12" s="57">
        <v>108</v>
      </c>
      <c r="D12" s="57">
        <v>75</v>
      </c>
      <c r="E12" s="57">
        <v>89</v>
      </c>
      <c r="F12" s="57">
        <v>71</v>
      </c>
      <c r="G12" s="57">
        <v>76</v>
      </c>
      <c r="H12" s="38">
        <f>SUM(C12:G12)</f>
        <v>419</v>
      </c>
      <c r="I12" s="57">
        <v>78</v>
      </c>
      <c r="J12" s="57">
        <v>69</v>
      </c>
      <c r="K12" s="57">
        <v>77</v>
      </c>
      <c r="L12" s="57">
        <v>70</v>
      </c>
      <c r="M12" s="57">
        <v>74</v>
      </c>
      <c r="N12" s="40">
        <f>SUM(I12:M12)</f>
        <v>368</v>
      </c>
      <c r="P12" s="75"/>
      <c r="Q12" s="76"/>
      <c r="S12" s="58"/>
    </row>
    <row r="13" spans="2:19" ht="13.5">
      <c r="B13" s="56" t="s">
        <v>5</v>
      </c>
      <c r="C13" s="57">
        <v>81</v>
      </c>
      <c r="D13" s="57">
        <v>69</v>
      </c>
      <c r="E13" s="57">
        <v>65</v>
      </c>
      <c r="F13" s="57">
        <v>81</v>
      </c>
      <c r="G13" s="57">
        <v>62</v>
      </c>
      <c r="H13" s="38">
        <f>SUM(C13:G13)</f>
        <v>358</v>
      </c>
      <c r="I13" s="57">
        <v>53</v>
      </c>
      <c r="J13" s="57">
        <v>68</v>
      </c>
      <c r="K13" s="57">
        <v>69</v>
      </c>
      <c r="L13" s="57">
        <v>67</v>
      </c>
      <c r="M13" s="57">
        <v>52</v>
      </c>
      <c r="N13" s="40">
        <f>SUM(I13:M13)</f>
        <v>309</v>
      </c>
      <c r="P13" s="226" t="s">
        <v>142</v>
      </c>
      <c r="Q13" s="226"/>
      <c r="S13" s="58"/>
    </row>
    <row r="14" spans="2:19" ht="13.5">
      <c r="B14" s="63" t="s">
        <v>6</v>
      </c>
      <c r="C14" s="38">
        <f aca="true" t="shared" si="2" ref="C14:N14">SUM(C12:C13)</f>
        <v>189</v>
      </c>
      <c r="D14" s="38">
        <f t="shared" si="2"/>
        <v>144</v>
      </c>
      <c r="E14" s="38">
        <f t="shared" si="2"/>
        <v>154</v>
      </c>
      <c r="F14" s="38">
        <f t="shared" si="2"/>
        <v>152</v>
      </c>
      <c r="G14" s="38">
        <f t="shared" si="2"/>
        <v>138</v>
      </c>
      <c r="H14" s="38">
        <f t="shared" si="2"/>
        <v>777</v>
      </c>
      <c r="I14" s="38">
        <f t="shared" si="2"/>
        <v>131</v>
      </c>
      <c r="J14" s="38">
        <f t="shared" si="2"/>
        <v>137</v>
      </c>
      <c r="K14" s="38">
        <f t="shared" si="2"/>
        <v>146</v>
      </c>
      <c r="L14" s="38">
        <f t="shared" si="2"/>
        <v>137</v>
      </c>
      <c r="M14" s="38">
        <f t="shared" si="2"/>
        <v>126</v>
      </c>
      <c r="N14" s="40">
        <f t="shared" si="2"/>
        <v>677</v>
      </c>
      <c r="P14" s="71" t="s">
        <v>4</v>
      </c>
      <c r="Q14" s="72">
        <f>SUM(H12,N12,H16,N16,H20,N20,H24,N24,H28,N28,H32,N32,H36,N36,H40,N40,H44,I44,J44,K44)</f>
        <v>8484</v>
      </c>
      <c r="S14" s="58"/>
    </row>
    <row r="15" spans="2:19" ht="13.5">
      <c r="B15" s="64"/>
      <c r="C15" s="65" t="s">
        <v>143</v>
      </c>
      <c r="D15" s="65" t="s">
        <v>144</v>
      </c>
      <c r="E15" s="65" t="s">
        <v>145</v>
      </c>
      <c r="F15" s="65" t="s">
        <v>146</v>
      </c>
      <c r="G15" s="65" t="s">
        <v>147</v>
      </c>
      <c r="H15" s="66" t="s">
        <v>114</v>
      </c>
      <c r="I15" s="65" t="s">
        <v>148</v>
      </c>
      <c r="J15" s="65" t="s">
        <v>149</v>
      </c>
      <c r="K15" s="65" t="s">
        <v>150</v>
      </c>
      <c r="L15" s="65" t="s">
        <v>151</v>
      </c>
      <c r="M15" s="65" t="s">
        <v>152</v>
      </c>
      <c r="N15" s="67" t="s">
        <v>114</v>
      </c>
      <c r="P15" s="71" t="s">
        <v>5</v>
      </c>
      <c r="Q15" s="72">
        <f>SUM(H13,N13,H17,N17,H21,N21,H25,N25,H29,N29,H33,N33,H37,N37,H41,N41,H45,I45,J45,K45)</f>
        <v>9976</v>
      </c>
      <c r="S15" s="58"/>
    </row>
    <row r="16" spans="2:19" ht="13.5">
      <c r="B16" s="56" t="s">
        <v>4</v>
      </c>
      <c r="C16" s="57">
        <v>62</v>
      </c>
      <c r="D16" s="57">
        <v>65</v>
      </c>
      <c r="E16" s="57">
        <v>69</v>
      </c>
      <c r="F16" s="57">
        <v>84</v>
      </c>
      <c r="G16" s="57">
        <v>86</v>
      </c>
      <c r="H16" s="38">
        <f>SUM(C16:G16)</f>
        <v>366</v>
      </c>
      <c r="I16" s="57">
        <v>101</v>
      </c>
      <c r="J16" s="57">
        <v>104</v>
      </c>
      <c r="K16" s="57">
        <v>96</v>
      </c>
      <c r="L16" s="57">
        <v>83</v>
      </c>
      <c r="M16" s="57">
        <v>121</v>
      </c>
      <c r="N16" s="40">
        <f>SUM(I16:M16)</f>
        <v>505</v>
      </c>
      <c r="P16" s="73" t="s">
        <v>6</v>
      </c>
      <c r="Q16" s="74">
        <f>SUM(Q14:Q15)</f>
        <v>18460</v>
      </c>
      <c r="S16" s="58"/>
    </row>
    <row r="17" spans="2:19" ht="13.5">
      <c r="B17" s="56" t="s">
        <v>5</v>
      </c>
      <c r="C17" s="57">
        <v>60</v>
      </c>
      <c r="D17" s="57">
        <v>62</v>
      </c>
      <c r="E17" s="57">
        <v>76</v>
      </c>
      <c r="F17" s="57">
        <v>91</v>
      </c>
      <c r="G17" s="57">
        <v>77</v>
      </c>
      <c r="H17" s="38">
        <f>SUM(C17:G17)</f>
        <v>366</v>
      </c>
      <c r="I17" s="57">
        <v>87</v>
      </c>
      <c r="J17" s="57">
        <v>99</v>
      </c>
      <c r="K17" s="57">
        <v>98</v>
      </c>
      <c r="L17" s="57">
        <v>93</v>
      </c>
      <c r="M17" s="57">
        <v>101</v>
      </c>
      <c r="N17" s="40">
        <f>SUM(I17:M17)</f>
        <v>478</v>
      </c>
      <c r="P17" s="75"/>
      <c r="Q17" s="76"/>
      <c r="S17" s="58"/>
    </row>
    <row r="18" spans="2:19" ht="13.5">
      <c r="B18" s="63" t="s">
        <v>6</v>
      </c>
      <c r="C18" s="38">
        <f aca="true" t="shared" si="3" ref="C18:N18">SUM(C16:C17)</f>
        <v>122</v>
      </c>
      <c r="D18" s="38">
        <f t="shared" si="3"/>
        <v>127</v>
      </c>
      <c r="E18" s="38">
        <f t="shared" si="3"/>
        <v>145</v>
      </c>
      <c r="F18" s="38">
        <f t="shared" si="3"/>
        <v>175</v>
      </c>
      <c r="G18" s="38">
        <f t="shared" si="3"/>
        <v>163</v>
      </c>
      <c r="H18" s="38">
        <f t="shared" si="3"/>
        <v>732</v>
      </c>
      <c r="I18" s="38">
        <f t="shared" si="3"/>
        <v>188</v>
      </c>
      <c r="J18" s="38">
        <f t="shared" si="3"/>
        <v>203</v>
      </c>
      <c r="K18" s="38">
        <f t="shared" si="3"/>
        <v>194</v>
      </c>
      <c r="L18" s="38">
        <f t="shared" si="3"/>
        <v>176</v>
      </c>
      <c r="M18" s="38">
        <f t="shared" si="3"/>
        <v>222</v>
      </c>
      <c r="N18" s="40">
        <f t="shared" si="3"/>
        <v>983</v>
      </c>
      <c r="P18" s="226" t="s">
        <v>153</v>
      </c>
      <c r="Q18" s="226"/>
      <c r="S18" s="58"/>
    </row>
    <row r="19" spans="2:19" ht="13.5">
      <c r="B19" s="64"/>
      <c r="C19" s="65" t="s">
        <v>154</v>
      </c>
      <c r="D19" s="65" t="s">
        <v>155</v>
      </c>
      <c r="E19" s="65" t="s">
        <v>156</v>
      </c>
      <c r="F19" s="65" t="s">
        <v>157</v>
      </c>
      <c r="G19" s="65" t="s">
        <v>158</v>
      </c>
      <c r="H19" s="66" t="s">
        <v>114</v>
      </c>
      <c r="I19" s="65" t="s">
        <v>159</v>
      </c>
      <c r="J19" s="65" t="s">
        <v>160</v>
      </c>
      <c r="K19" s="65" t="s">
        <v>161</v>
      </c>
      <c r="L19" s="65" t="s">
        <v>162</v>
      </c>
      <c r="M19" s="65" t="s">
        <v>163</v>
      </c>
      <c r="N19" s="67" t="s">
        <v>114</v>
      </c>
      <c r="P19" s="71" t="s">
        <v>4</v>
      </c>
      <c r="Q19" s="72">
        <f>SUM(H28,N28,H32,N32,H36,N36,H40,N40,H44,I44,J44,K44)</f>
        <v>4249</v>
      </c>
      <c r="S19" s="58"/>
    </row>
    <row r="20" spans="2:19" ht="13.5">
      <c r="B20" s="56" t="s">
        <v>4</v>
      </c>
      <c r="C20" s="57">
        <v>120</v>
      </c>
      <c r="D20" s="57">
        <v>135</v>
      </c>
      <c r="E20" s="57">
        <v>105</v>
      </c>
      <c r="F20" s="57">
        <v>126</v>
      </c>
      <c r="G20" s="57">
        <v>109</v>
      </c>
      <c r="H20" s="38">
        <f>SUM(C20:G20)</f>
        <v>595</v>
      </c>
      <c r="I20" s="57">
        <v>151</v>
      </c>
      <c r="J20" s="57">
        <v>119</v>
      </c>
      <c r="K20" s="57">
        <v>119</v>
      </c>
      <c r="L20" s="57">
        <v>118</v>
      </c>
      <c r="M20" s="57">
        <v>129</v>
      </c>
      <c r="N20" s="40">
        <f>SUM(I20:M20)</f>
        <v>636</v>
      </c>
      <c r="P20" s="71" t="s">
        <v>5</v>
      </c>
      <c r="Q20" s="72">
        <f>SUM(H29,N29,H33,N33,H37,N37,H41,N41,H45,I45,J45,K45)</f>
        <v>5851</v>
      </c>
      <c r="S20" s="58"/>
    </row>
    <row r="21" spans="2:19" ht="13.5">
      <c r="B21" s="56" t="s">
        <v>5</v>
      </c>
      <c r="C21" s="57">
        <v>126</v>
      </c>
      <c r="D21" s="57">
        <v>117</v>
      </c>
      <c r="E21" s="57">
        <v>117</v>
      </c>
      <c r="F21" s="57">
        <v>118</v>
      </c>
      <c r="G21" s="57">
        <v>123</v>
      </c>
      <c r="H21" s="38">
        <f>SUM(C21:G21)</f>
        <v>601</v>
      </c>
      <c r="I21" s="57">
        <v>136</v>
      </c>
      <c r="J21" s="57">
        <v>125</v>
      </c>
      <c r="K21" s="57">
        <v>127</v>
      </c>
      <c r="L21" s="57">
        <v>149</v>
      </c>
      <c r="M21" s="57">
        <v>160</v>
      </c>
      <c r="N21" s="40">
        <f>SUM(I21:M21)</f>
        <v>697</v>
      </c>
      <c r="P21" s="73" t="s">
        <v>6</v>
      </c>
      <c r="Q21" s="74">
        <f>SUM(Q19:Q20)</f>
        <v>10100</v>
      </c>
      <c r="S21" s="58"/>
    </row>
    <row r="22" spans="2:19" ht="13.5">
      <c r="B22" s="63" t="s">
        <v>6</v>
      </c>
      <c r="C22" s="38">
        <f aca="true" t="shared" si="4" ref="C22:N22">SUM(C20:C21)</f>
        <v>246</v>
      </c>
      <c r="D22" s="38">
        <f t="shared" si="4"/>
        <v>252</v>
      </c>
      <c r="E22" s="38">
        <f t="shared" si="4"/>
        <v>222</v>
      </c>
      <c r="F22" s="38">
        <f t="shared" si="4"/>
        <v>244</v>
      </c>
      <c r="G22" s="38">
        <f t="shared" si="4"/>
        <v>232</v>
      </c>
      <c r="H22" s="38">
        <f t="shared" si="4"/>
        <v>1196</v>
      </c>
      <c r="I22" s="38">
        <f t="shared" si="4"/>
        <v>287</v>
      </c>
      <c r="J22" s="38">
        <f t="shared" si="4"/>
        <v>244</v>
      </c>
      <c r="K22" s="38">
        <f t="shared" si="4"/>
        <v>246</v>
      </c>
      <c r="L22" s="38">
        <f t="shared" si="4"/>
        <v>267</v>
      </c>
      <c r="M22" s="38">
        <f t="shared" si="4"/>
        <v>289</v>
      </c>
      <c r="N22" s="40">
        <f t="shared" si="4"/>
        <v>1333</v>
      </c>
      <c r="P22" s="75"/>
      <c r="Q22" s="76"/>
      <c r="S22" s="58"/>
    </row>
    <row r="23" spans="2:19" ht="13.5">
      <c r="B23" s="64"/>
      <c r="C23" s="65" t="s">
        <v>164</v>
      </c>
      <c r="D23" s="65" t="s">
        <v>165</v>
      </c>
      <c r="E23" s="65" t="s">
        <v>166</v>
      </c>
      <c r="F23" s="65" t="s">
        <v>167</v>
      </c>
      <c r="G23" s="65" t="s">
        <v>168</v>
      </c>
      <c r="H23" s="66" t="s">
        <v>114</v>
      </c>
      <c r="I23" s="65" t="s">
        <v>169</v>
      </c>
      <c r="J23" s="65" t="s">
        <v>170</v>
      </c>
      <c r="K23" s="65" t="s">
        <v>171</v>
      </c>
      <c r="L23" s="65" t="s">
        <v>172</v>
      </c>
      <c r="M23" s="65" t="s">
        <v>173</v>
      </c>
      <c r="N23" s="67" t="s">
        <v>114</v>
      </c>
      <c r="P23" s="226" t="s">
        <v>174</v>
      </c>
      <c r="Q23" s="226"/>
      <c r="S23" s="58"/>
    </row>
    <row r="24" spans="2:19" ht="13.5">
      <c r="B24" s="56" t="s">
        <v>4</v>
      </c>
      <c r="C24" s="57">
        <v>126</v>
      </c>
      <c r="D24" s="57">
        <v>110</v>
      </c>
      <c r="E24" s="57">
        <v>142</v>
      </c>
      <c r="F24" s="57">
        <v>143</v>
      </c>
      <c r="G24" s="57">
        <v>133</v>
      </c>
      <c r="H24" s="38">
        <f>SUM(C24:G24)</f>
        <v>654</v>
      </c>
      <c r="I24" s="57">
        <v>132</v>
      </c>
      <c r="J24" s="57">
        <v>145</v>
      </c>
      <c r="K24" s="57">
        <v>142</v>
      </c>
      <c r="L24" s="57">
        <v>145</v>
      </c>
      <c r="M24" s="57">
        <v>128</v>
      </c>
      <c r="N24" s="40">
        <f>SUM(I24:M24)</f>
        <v>692</v>
      </c>
      <c r="P24" s="71" t="s">
        <v>4</v>
      </c>
      <c r="Q24" s="72">
        <f>SUM(N28,H32,N32,H36,N36,H40,N40,H44,I44,J44,K44)</f>
        <v>3524</v>
      </c>
      <c r="S24" s="58"/>
    </row>
    <row r="25" spans="2:19" ht="13.5">
      <c r="B25" s="56" t="s">
        <v>5</v>
      </c>
      <c r="C25" s="57">
        <v>150</v>
      </c>
      <c r="D25" s="57">
        <v>109</v>
      </c>
      <c r="E25" s="57">
        <v>142</v>
      </c>
      <c r="F25" s="57">
        <v>108</v>
      </c>
      <c r="G25" s="57">
        <v>135</v>
      </c>
      <c r="H25" s="38">
        <f>SUM(C25:G25)</f>
        <v>644</v>
      </c>
      <c r="I25" s="57">
        <v>126</v>
      </c>
      <c r="J25" s="57">
        <v>133</v>
      </c>
      <c r="K25" s="57">
        <v>144</v>
      </c>
      <c r="L25" s="57">
        <v>135</v>
      </c>
      <c r="M25" s="57">
        <v>134</v>
      </c>
      <c r="N25" s="40">
        <f>SUM(I25:M25)</f>
        <v>672</v>
      </c>
      <c r="P25" s="71" t="s">
        <v>5</v>
      </c>
      <c r="Q25" s="72">
        <f>SUM(N29,H33,N33,H37,N37,H41,N41,H45,I45,J45,K45)</f>
        <v>5014</v>
      </c>
      <c r="S25" s="58"/>
    </row>
    <row r="26" spans="2:19" ht="13.5">
      <c r="B26" s="63" t="s">
        <v>6</v>
      </c>
      <c r="C26" s="38">
        <f aca="true" t="shared" si="5" ref="C26:N26">SUM(C24:C25)</f>
        <v>276</v>
      </c>
      <c r="D26" s="38">
        <f t="shared" si="5"/>
        <v>219</v>
      </c>
      <c r="E26" s="38">
        <f t="shared" si="5"/>
        <v>284</v>
      </c>
      <c r="F26" s="38">
        <f t="shared" si="5"/>
        <v>251</v>
      </c>
      <c r="G26" s="38">
        <f t="shared" si="5"/>
        <v>268</v>
      </c>
      <c r="H26" s="38">
        <f t="shared" si="5"/>
        <v>1298</v>
      </c>
      <c r="I26" s="38">
        <f t="shared" si="5"/>
        <v>258</v>
      </c>
      <c r="J26" s="38">
        <f t="shared" si="5"/>
        <v>278</v>
      </c>
      <c r="K26" s="38">
        <f t="shared" si="5"/>
        <v>286</v>
      </c>
      <c r="L26" s="38">
        <f t="shared" si="5"/>
        <v>280</v>
      </c>
      <c r="M26" s="38">
        <f t="shared" si="5"/>
        <v>262</v>
      </c>
      <c r="N26" s="40">
        <f t="shared" si="5"/>
        <v>1364</v>
      </c>
      <c r="P26" s="73" t="s">
        <v>6</v>
      </c>
      <c r="Q26" s="74">
        <f>SUM(Q24:Q25)</f>
        <v>8538</v>
      </c>
      <c r="S26" s="58"/>
    </row>
    <row r="27" spans="2:19" ht="13.5">
      <c r="B27" s="64"/>
      <c r="C27" s="65" t="s">
        <v>175</v>
      </c>
      <c r="D27" s="65" t="s">
        <v>176</v>
      </c>
      <c r="E27" s="65" t="s">
        <v>177</v>
      </c>
      <c r="F27" s="65" t="s">
        <v>178</v>
      </c>
      <c r="G27" s="65" t="s">
        <v>179</v>
      </c>
      <c r="H27" s="66" t="s">
        <v>114</v>
      </c>
      <c r="I27" s="65" t="s">
        <v>180</v>
      </c>
      <c r="J27" s="65" t="s">
        <v>181</v>
      </c>
      <c r="K27" s="65" t="s">
        <v>182</v>
      </c>
      <c r="L27" s="65" t="s">
        <v>183</v>
      </c>
      <c r="M27" s="65" t="s">
        <v>184</v>
      </c>
      <c r="N27" s="67" t="s">
        <v>114</v>
      </c>
      <c r="P27" s="75"/>
      <c r="Q27" s="76"/>
      <c r="S27" s="58"/>
    </row>
    <row r="28" spans="2:19" ht="13.5">
      <c r="B28" s="56" t="s">
        <v>4</v>
      </c>
      <c r="C28" s="57">
        <v>144</v>
      </c>
      <c r="D28" s="57">
        <v>152</v>
      </c>
      <c r="E28" s="57">
        <v>145</v>
      </c>
      <c r="F28" s="57">
        <v>144</v>
      </c>
      <c r="G28" s="57">
        <v>140</v>
      </c>
      <c r="H28" s="38">
        <f>SUM(C28:G28)</f>
        <v>725</v>
      </c>
      <c r="I28" s="57">
        <v>174</v>
      </c>
      <c r="J28" s="57">
        <v>195</v>
      </c>
      <c r="K28" s="57">
        <v>176</v>
      </c>
      <c r="L28" s="57">
        <v>208</v>
      </c>
      <c r="M28" s="57">
        <v>224</v>
      </c>
      <c r="N28" s="40">
        <f>SUM(I28:M28)</f>
        <v>977</v>
      </c>
      <c r="P28" s="226" t="s">
        <v>185</v>
      </c>
      <c r="Q28" s="226"/>
      <c r="S28" s="58"/>
    </row>
    <row r="29" spans="2:19" ht="13.5">
      <c r="B29" s="56" t="s">
        <v>5</v>
      </c>
      <c r="C29" s="57">
        <v>139</v>
      </c>
      <c r="D29" s="57">
        <v>166</v>
      </c>
      <c r="E29" s="57">
        <v>163</v>
      </c>
      <c r="F29" s="57">
        <v>181</v>
      </c>
      <c r="G29" s="57">
        <v>188</v>
      </c>
      <c r="H29" s="38">
        <f>SUM(C29:G29)</f>
        <v>837</v>
      </c>
      <c r="I29" s="57">
        <v>200</v>
      </c>
      <c r="J29" s="57">
        <v>209</v>
      </c>
      <c r="K29" s="57">
        <v>233</v>
      </c>
      <c r="L29" s="57">
        <v>266</v>
      </c>
      <c r="M29" s="57">
        <v>206</v>
      </c>
      <c r="N29" s="40">
        <f>SUM(I29:M29)</f>
        <v>1114</v>
      </c>
      <c r="P29" s="71" t="s">
        <v>4</v>
      </c>
      <c r="Q29" s="72">
        <f>SUM(H32,N32,H36,N36,H40,N40,H44,I44,J44,K44)</f>
        <v>2547</v>
      </c>
      <c r="S29" s="58"/>
    </row>
    <row r="30" spans="2:19" ht="13.5">
      <c r="B30" s="63" t="s">
        <v>6</v>
      </c>
      <c r="C30" s="38">
        <f aca="true" t="shared" si="6" ref="C30:N30">SUM(C28:C29)</f>
        <v>283</v>
      </c>
      <c r="D30" s="38">
        <f t="shared" si="6"/>
        <v>318</v>
      </c>
      <c r="E30" s="38">
        <f t="shared" si="6"/>
        <v>308</v>
      </c>
      <c r="F30" s="38">
        <f t="shared" si="6"/>
        <v>325</v>
      </c>
      <c r="G30" s="38">
        <f t="shared" si="6"/>
        <v>328</v>
      </c>
      <c r="H30" s="38">
        <f t="shared" si="6"/>
        <v>1562</v>
      </c>
      <c r="I30" s="38">
        <f t="shared" si="6"/>
        <v>374</v>
      </c>
      <c r="J30" s="38">
        <f t="shared" si="6"/>
        <v>404</v>
      </c>
      <c r="K30" s="38">
        <f t="shared" si="6"/>
        <v>409</v>
      </c>
      <c r="L30" s="38">
        <f t="shared" si="6"/>
        <v>474</v>
      </c>
      <c r="M30" s="38">
        <f t="shared" si="6"/>
        <v>430</v>
      </c>
      <c r="N30" s="40">
        <f t="shared" si="6"/>
        <v>2091</v>
      </c>
      <c r="P30" s="71" t="s">
        <v>5</v>
      </c>
      <c r="Q30" s="72">
        <f>SUM(H33,N33,H37,N37,H41,N41,H45,I45,J45,K45)</f>
        <v>3900</v>
      </c>
      <c r="S30" s="58"/>
    </row>
    <row r="31" spans="2:19" ht="13.5">
      <c r="B31" s="64"/>
      <c r="C31" s="65" t="s">
        <v>186</v>
      </c>
      <c r="D31" s="65" t="s">
        <v>187</v>
      </c>
      <c r="E31" s="65" t="s">
        <v>188</v>
      </c>
      <c r="F31" s="65" t="s">
        <v>189</v>
      </c>
      <c r="G31" s="65" t="s">
        <v>190</v>
      </c>
      <c r="H31" s="66" t="s">
        <v>114</v>
      </c>
      <c r="I31" s="65" t="s">
        <v>191</v>
      </c>
      <c r="J31" s="65" t="s">
        <v>192</v>
      </c>
      <c r="K31" s="65" t="s">
        <v>193</v>
      </c>
      <c r="L31" s="65" t="s">
        <v>194</v>
      </c>
      <c r="M31" s="65" t="s">
        <v>195</v>
      </c>
      <c r="N31" s="67" t="s">
        <v>114</v>
      </c>
      <c r="P31" s="77" t="s">
        <v>6</v>
      </c>
      <c r="Q31" s="78">
        <f>SUM(Q29:Q30)</f>
        <v>6447</v>
      </c>
      <c r="S31" s="58"/>
    </row>
    <row r="32" spans="2:19" ht="13.5">
      <c r="B32" s="56" t="s">
        <v>4</v>
      </c>
      <c r="C32" s="57">
        <v>158</v>
      </c>
      <c r="D32" s="57">
        <v>152</v>
      </c>
      <c r="E32" s="57">
        <v>117</v>
      </c>
      <c r="F32" s="57">
        <v>151</v>
      </c>
      <c r="G32" s="57">
        <v>155</v>
      </c>
      <c r="H32" s="38">
        <f>SUM(C32:G32)</f>
        <v>733</v>
      </c>
      <c r="I32" s="57">
        <v>147</v>
      </c>
      <c r="J32" s="57">
        <v>157</v>
      </c>
      <c r="K32" s="57">
        <v>160</v>
      </c>
      <c r="L32" s="57">
        <v>110</v>
      </c>
      <c r="M32" s="57">
        <v>148</v>
      </c>
      <c r="N32" s="40">
        <f>SUM(I32:M32)</f>
        <v>722</v>
      </c>
      <c r="S32" s="58"/>
    </row>
    <row r="33" spans="2:19" ht="13.5">
      <c r="B33" s="56" t="s">
        <v>5</v>
      </c>
      <c r="C33" s="57">
        <v>206</v>
      </c>
      <c r="D33" s="57">
        <v>204</v>
      </c>
      <c r="E33" s="57">
        <v>187</v>
      </c>
      <c r="F33" s="57">
        <v>196</v>
      </c>
      <c r="G33" s="57">
        <v>231</v>
      </c>
      <c r="H33" s="38">
        <f>SUM(C33:G33)</f>
        <v>1024</v>
      </c>
      <c r="I33" s="57">
        <v>231</v>
      </c>
      <c r="J33" s="57">
        <v>215</v>
      </c>
      <c r="K33" s="57">
        <v>194</v>
      </c>
      <c r="L33" s="57">
        <v>164</v>
      </c>
      <c r="M33" s="57">
        <v>188</v>
      </c>
      <c r="N33" s="40">
        <f>SUM(I33:M33)</f>
        <v>992</v>
      </c>
      <c r="S33" s="58"/>
    </row>
    <row r="34" spans="2:19" ht="13.5">
      <c r="B34" s="63" t="s">
        <v>6</v>
      </c>
      <c r="C34" s="38">
        <f aca="true" t="shared" si="7" ref="C34:N34">SUM(C32:C33)</f>
        <v>364</v>
      </c>
      <c r="D34" s="38">
        <f t="shared" si="7"/>
        <v>356</v>
      </c>
      <c r="E34" s="38">
        <f t="shared" si="7"/>
        <v>304</v>
      </c>
      <c r="F34" s="38">
        <f t="shared" si="7"/>
        <v>347</v>
      </c>
      <c r="G34" s="38">
        <f t="shared" si="7"/>
        <v>386</v>
      </c>
      <c r="H34" s="38">
        <f t="shared" si="7"/>
        <v>1757</v>
      </c>
      <c r="I34" s="38">
        <f t="shared" si="7"/>
        <v>378</v>
      </c>
      <c r="J34" s="38">
        <f t="shared" si="7"/>
        <v>372</v>
      </c>
      <c r="K34" s="38">
        <f t="shared" si="7"/>
        <v>354</v>
      </c>
      <c r="L34" s="38">
        <f t="shared" si="7"/>
        <v>274</v>
      </c>
      <c r="M34" s="38">
        <f t="shared" si="7"/>
        <v>336</v>
      </c>
      <c r="N34" s="40">
        <f t="shared" si="7"/>
        <v>1714</v>
      </c>
      <c r="S34" s="58"/>
    </row>
    <row r="35" spans="2:19" ht="13.5">
      <c r="B35" s="64"/>
      <c r="C35" s="65" t="s">
        <v>196</v>
      </c>
      <c r="D35" s="65" t="s">
        <v>197</v>
      </c>
      <c r="E35" s="65" t="s">
        <v>198</v>
      </c>
      <c r="F35" s="65" t="s">
        <v>199</v>
      </c>
      <c r="G35" s="65" t="s">
        <v>200</v>
      </c>
      <c r="H35" s="66" t="s">
        <v>114</v>
      </c>
      <c r="I35" s="65" t="s">
        <v>201</v>
      </c>
      <c r="J35" s="65" t="s">
        <v>202</v>
      </c>
      <c r="K35" s="65" t="s">
        <v>203</v>
      </c>
      <c r="L35" s="65" t="s">
        <v>204</v>
      </c>
      <c r="M35" s="65" t="s">
        <v>205</v>
      </c>
      <c r="N35" s="67" t="s">
        <v>114</v>
      </c>
      <c r="S35" s="58"/>
    </row>
    <row r="36" spans="2:19" ht="13.5">
      <c r="B36" s="56" t="s">
        <v>4</v>
      </c>
      <c r="C36" s="57">
        <v>142</v>
      </c>
      <c r="D36" s="57">
        <v>123</v>
      </c>
      <c r="E36" s="57">
        <v>128</v>
      </c>
      <c r="F36" s="57">
        <v>100</v>
      </c>
      <c r="G36" s="57">
        <v>108</v>
      </c>
      <c r="H36" s="38">
        <f>SUM(C36:G36)</f>
        <v>601</v>
      </c>
      <c r="I36" s="57">
        <v>108</v>
      </c>
      <c r="J36" s="57">
        <v>59</v>
      </c>
      <c r="K36" s="57">
        <v>56</v>
      </c>
      <c r="L36" s="57">
        <v>61</v>
      </c>
      <c r="M36" s="57">
        <v>55</v>
      </c>
      <c r="N36" s="40">
        <f>SUM(I36:M36)</f>
        <v>339</v>
      </c>
      <c r="S36" s="58"/>
    </row>
    <row r="37" spans="2:19" ht="13.5">
      <c r="B37" s="56" t="s">
        <v>5</v>
      </c>
      <c r="C37" s="57">
        <v>183</v>
      </c>
      <c r="D37" s="57">
        <v>156</v>
      </c>
      <c r="E37" s="57">
        <v>180</v>
      </c>
      <c r="F37" s="57">
        <v>180</v>
      </c>
      <c r="G37" s="57">
        <v>138</v>
      </c>
      <c r="H37" s="38">
        <f>SUM(C37:G37)</f>
        <v>837</v>
      </c>
      <c r="I37" s="57">
        <v>147</v>
      </c>
      <c r="J37" s="57">
        <v>145</v>
      </c>
      <c r="K37" s="57">
        <v>134</v>
      </c>
      <c r="L37" s="57">
        <v>109</v>
      </c>
      <c r="M37" s="57">
        <v>83</v>
      </c>
      <c r="N37" s="40">
        <f>SUM(I37:M37)</f>
        <v>618</v>
      </c>
      <c r="S37" s="58"/>
    </row>
    <row r="38" spans="2:19" ht="13.5">
      <c r="B38" s="63" t="s">
        <v>6</v>
      </c>
      <c r="C38" s="38">
        <f aca="true" t="shared" si="8" ref="C38:N38">SUM(C36:C37)</f>
        <v>325</v>
      </c>
      <c r="D38" s="38">
        <f t="shared" si="8"/>
        <v>279</v>
      </c>
      <c r="E38" s="38">
        <f t="shared" si="8"/>
        <v>308</v>
      </c>
      <c r="F38" s="38">
        <f t="shared" si="8"/>
        <v>280</v>
      </c>
      <c r="G38" s="38">
        <f t="shared" si="8"/>
        <v>246</v>
      </c>
      <c r="H38" s="38">
        <f t="shared" si="8"/>
        <v>1438</v>
      </c>
      <c r="I38" s="38">
        <f t="shared" si="8"/>
        <v>255</v>
      </c>
      <c r="J38" s="38">
        <f t="shared" si="8"/>
        <v>204</v>
      </c>
      <c r="K38" s="38">
        <f t="shared" si="8"/>
        <v>190</v>
      </c>
      <c r="L38" s="38">
        <f t="shared" si="8"/>
        <v>170</v>
      </c>
      <c r="M38" s="38">
        <f t="shared" si="8"/>
        <v>138</v>
      </c>
      <c r="N38" s="40">
        <f t="shared" si="8"/>
        <v>957</v>
      </c>
      <c r="S38" s="58"/>
    </row>
    <row r="39" spans="2:19" ht="13.5">
      <c r="B39" s="64"/>
      <c r="C39" s="65" t="s">
        <v>206</v>
      </c>
      <c r="D39" s="65" t="s">
        <v>207</v>
      </c>
      <c r="E39" s="65" t="s">
        <v>208</v>
      </c>
      <c r="F39" s="65" t="s">
        <v>209</v>
      </c>
      <c r="G39" s="65" t="s">
        <v>210</v>
      </c>
      <c r="H39" s="66" t="s">
        <v>114</v>
      </c>
      <c r="I39" s="65" t="s">
        <v>211</v>
      </c>
      <c r="J39" s="65" t="s">
        <v>212</v>
      </c>
      <c r="K39" s="65" t="s">
        <v>213</v>
      </c>
      <c r="L39" s="65" t="s">
        <v>214</v>
      </c>
      <c r="M39" s="65" t="s">
        <v>215</v>
      </c>
      <c r="N39" s="67" t="s">
        <v>114</v>
      </c>
      <c r="S39" s="58"/>
    </row>
    <row r="40" spans="2:19" ht="13.5">
      <c r="B40" s="56" t="s">
        <v>4</v>
      </c>
      <c r="C40" s="57">
        <v>44</v>
      </c>
      <c r="D40" s="57">
        <v>31</v>
      </c>
      <c r="E40" s="57">
        <v>33</v>
      </c>
      <c r="F40" s="57">
        <v>16</v>
      </c>
      <c r="G40" s="57">
        <v>7</v>
      </c>
      <c r="H40" s="38">
        <f>SUM(C40:G40)</f>
        <v>131</v>
      </c>
      <c r="I40" s="57">
        <v>5</v>
      </c>
      <c r="J40" s="57">
        <v>7</v>
      </c>
      <c r="K40" s="57">
        <v>5</v>
      </c>
      <c r="L40" s="57">
        <v>2</v>
      </c>
      <c r="M40" s="57">
        <v>1</v>
      </c>
      <c r="N40" s="40">
        <f>SUM(I40:M40)</f>
        <v>20</v>
      </c>
      <c r="S40" s="58"/>
    </row>
    <row r="41" spans="2:19" ht="13.5">
      <c r="B41" s="56" t="s">
        <v>5</v>
      </c>
      <c r="C41" s="57">
        <v>91</v>
      </c>
      <c r="D41" s="57">
        <v>71</v>
      </c>
      <c r="E41" s="57">
        <v>51</v>
      </c>
      <c r="F41" s="57">
        <v>50</v>
      </c>
      <c r="G41" s="57">
        <v>46</v>
      </c>
      <c r="H41" s="38">
        <f>SUM(C41:G41)</f>
        <v>309</v>
      </c>
      <c r="I41" s="57">
        <v>30</v>
      </c>
      <c r="J41" s="57">
        <v>27</v>
      </c>
      <c r="K41" s="57">
        <v>19</v>
      </c>
      <c r="L41" s="57">
        <v>10</v>
      </c>
      <c r="M41" s="57">
        <v>9</v>
      </c>
      <c r="N41" s="40">
        <f>SUM(I41:M41)</f>
        <v>95</v>
      </c>
      <c r="S41" s="58"/>
    </row>
    <row r="42" spans="2:19" ht="13.5">
      <c r="B42" s="63" t="s">
        <v>6</v>
      </c>
      <c r="C42" s="38">
        <f aca="true" t="shared" si="9" ref="C42:N42">SUM(C40:C41)</f>
        <v>135</v>
      </c>
      <c r="D42" s="38">
        <f t="shared" si="9"/>
        <v>102</v>
      </c>
      <c r="E42" s="38">
        <f t="shared" si="9"/>
        <v>84</v>
      </c>
      <c r="F42" s="38">
        <f t="shared" si="9"/>
        <v>66</v>
      </c>
      <c r="G42" s="38">
        <f t="shared" si="9"/>
        <v>53</v>
      </c>
      <c r="H42" s="38">
        <f t="shared" si="9"/>
        <v>440</v>
      </c>
      <c r="I42" s="38">
        <f t="shared" si="9"/>
        <v>35</v>
      </c>
      <c r="J42" s="38">
        <f t="shared" si="9"/>
        <v>34</v>
      </c>
      <c r="K42" s="38">
        <f t="shared" si="9"/>
        <v>24</v>
      </c>
      <c r="L42" s="38">
        <f t="shared" si="9"/>
        <v>12</v>
      </c>
      <c r="M42" s="38">
        <f t="shared" si="9"/>
        <v>10</v>
      </c>
      <c r="N42" s="40">
        <f t="shared" si="9"/>
        <v>115</v>
      </c>
      <c r="S42" s="58"/>
    </row>
    <row r="43" spans="2:19" ht="13.5">
      <c r="B43" s="64"/>
      <c r="C43" s="65" t="s">
        <v>216</v>
      </c>
      <c r="D43" s="65" t="s">
        <v>217</v>
      </c>
      <c r="E43" s="65" t="s">
        <v>218</v>
      </c>
      <c r="F43" s="65" t="s">
        <v>219</v>
      </c>
      <c r="G43" s="65" t="s">
        <v>220</v>
      </c>
      <c r="H43" s="66" t="s">
        <v>114</v>
      </c>
      <c r="I43" s="68" t="s">
        <v>221</v>
      </c>
      <c r="J43" s="149" t="s">
        <v>226</v>
      </c>
      <c r="K43" s="149" t="s">
        <v>227</v>
      </c>
      <c r="L43" s="69" t="s">
        <v>222</v>
      </c>
      <c r="M43" s="69" t="s">
        <v>222</v>
      </c>
      <c r="N43" s="67" t="s">
        <v>223</v>
      </c>
      <c r="S43" s="58"/>
    </row>
    <row r="44" spans="2:19" ht="13.5">
      <c r="B44" s="56" t="s">
        <v>4</v>
      </c>
      <c r="C44" s="57"/>
      <c r="D44" s="57">
        <v>1</v>
      </c>
      <c r="E44" s="57"/>
      <c r="F44" s="57"/>
      <c r="G44" s="57"/>
      <c r="H44" s="38">
        <f>SUM(C44:G44)</f>
        <v>1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+H4+H8+H12+H16+H20+H24+H28+H32+H36+H40+H44+N4+N8+N12+N16+N20+N24+N28+N32+N36+N40+I44+J44+K44</f>
        <v>9939</v>
      </c>
      <c r="S44" s="58"/>
    </row>
    <row r="45" spans="2:19" ht="13.5">
      <c r="B45" s="56" t="s">
        <v>5</v>
      </c>
      <c r="C45" s="57">
        <v>10</v>
      </c>
      <c r="D45" s="57">
        <v>6</v>
      </c>
      <c r="E45" s="57">
        <v>2</v>
      </c>
      <c r="F45" s="57">
        <v>5</v>
      </c>
      <c r="G45" s="57">
        <v>1</v>
      </c>
      <c r="H45" s="38">
        <f>SUM(C45:G45)</f>
        <v>24</v>
      </c>
      <c r="I45" s="57">
        <v>0</v>
      </c>
      <c r="J45" s="57">
        <v>1</v>
      </c>
      <c r="K45" s="57">
        <v>0</v>
      </c>
      <c r="L45" s="57">
        <v>0</v>
      </c>
      <c r="M45" s="57">
        <v>0</v>
      </c>
      <c r="N45" s="40">
        <f>+H5+H9+H13+H17+H21+H25+H29+H33+H37+H41+H45+N5+N9+N13+N17+N21+N25+N29+N33+N37+N41+I45+J45+K45</f>
        <v>11300</v>
      </c>
      <c r="S45" s="58"/>
    </row>
    <row r="46" spans="2:19" ht="13.5">
      <c r="B46" s="70" t="s">
        <v>6</v>
      </c>
      <c r="C46" s="46">
        <f aca="true" t="shared" si="10" ref="C46:N46">SUM(C44:C45)</f>
        <v>10</v>
      </c>
      <c r="D46" s="46">
        <f t="shared" si="10"/>
        <v>7</v>
      </c>
      <c r="E46" s="46">
        <f t="shared" si="10"/>
        <v>2</v>
      </c>
      <c r="F46" s="46">
        <f t="shared" si="10"/>
        <v>5</v>
      </c>
      <c r="G46" s="46">
        <f t="shared" si="10"/>
        <v>1</v>
      </c>
      <c r="H46" s="46">
        <f t="shared" si="10"/>
        <v>25</v>
      </c>
      <c r="I46" s="46">
        <f t="shared" si="10"/>
        <v>0</v>
      </c>
      <c r="J46" s="46">
        <f t="shared" si="10"/>
        <v>1</v>
      </c>
      <c r="K46" s="46">
        <f t="shared" si="10"/>
        <v>0</v>
      </c>
      <c r="L46" s="46">
        <f t="shared" si="10"/>
        <v>0</v>
      </c>
      <c r="M46" s="46">
        <f t="shared" si="10"/>
        <v>0</v>
      </c>
      <c r="N46" s="47">
        <f t="shared" si="10"/>
        <v>21239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r_kawana</cp:lastModifiedBy>
  <cp:lastPrinted>2017-11-30T10:03:30Z</cp:lastPrinted>
  <dcterms:created xsi:type="dcterms:W3CDTF">2014-03-31T14:18:16Z</dcterms:created>
  <dcterms:modified xsi:type="dcterms:W3CDTF">2017-11-30T10:03:40Z</dcterms:modified>
  <cp:category/>
  <cp:version/>
  <cp:contentType/>
  <cp:contentStatus/>
</cp:coreProperties>
</file>