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k_hashim\Desktop\"/>
    </mc:Choice>
  </mc:AlternateContent>
  <xr:revisionPtr revIDLastSave="0" documentId="13_ncr:1_{2DF3213C-CEEE-441E-97E2-4BF5C852D662}" xr6:coauthVersionLast="47" xr6:coauthVersionMax="47" xr10:uidLastSave="{00000000-0000-0000-0000-000000000000}"/>
  <bookViews>
    <workbookView xWindow="-120" yWindow="-120" windowWidth="29040" windowHeight="15840" tabRatio="878" firstSheet="10"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102" i="12" l="1"/>
  <c r="AU88" i="12" l="1"/>
  <c r="AP88" i="12"/>
  <c r="AF88" i="12"/>
  <c r="AU63" i="12"/>
  <c r="AP63" i="12"/>
  <c r="AP23" i="12"/>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U34" i="10"/>
  <c r="U35" i="10" s="1"/>
  <c r="U36" i="10" s="1"/>
  <c r="C34" i="10"/>
  <c r="AM34" i="10" s="1"/>
  <c r="AM35"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CO34" i="10" l="1"/>
</calcChain>
</file>

<file path=xl/sharedStrings.xml><?xml version="1.0" encoding="utf-8"?>
<sst xmlns="http://schemas.openxmlformats.org/spreadsheetml/2006/main" count="1065" uniqueCount="618">
  <si>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</si>
  <si>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</si>
  <si>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</si>
  <si>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</si>
  <si>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</si>
  <si>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</si>
  <si>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</si>
  <si>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</si>
  <si>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</si>
  <si>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</si>
  <si>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</si>
  <si>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</si>
  <si>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</si>
  <si>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</si>
  <si>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</si>
  <si>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</si>
  <si>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</si>
  <si>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</si>
  <si>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</si>
  <si>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</si>
  <si>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</si>
  <si>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</si>
  <si>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</si>
  <si>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</si>
  <si>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</si>
  <si>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</si>
  <si>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</si>
  <si>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</si>
  <si>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</si>
  <si>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</si>
  <si>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</si>
  <si>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</si>
  <si>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</si>
  <si>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</si>
  <si>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</si>
  <si>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</si>
  <si>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</si>
  <si>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</si>
  <si>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</si>
  <si>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</si>
  <si>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</si>
  <si>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</si>
  <si>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</si>
  <si>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</si>
  <si>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</si>
  <si>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</si>
  <si>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</si>
  <si>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</si>
  <si>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</si>
  <si>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</si>
  <si>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</si>
  <si>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</si>
  <si>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</si>
  <si>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</si>
  <si>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</si>
  <si>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</si>
  <si>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</si>
  <si>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</si>
  <si>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</si>
  <si>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</si>
  <si>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</si>
  <si>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</si>
  <si>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</si>
  <si>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</si>
  <si>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</si>
  <si>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</si>
  <si>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</si>
  <si>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</si>
  <si>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</si>
  <si>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</si>
  <si>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</si>
  <si>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</si>
  <si>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</si>
  <si>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</si>
  <si>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</si>
  <si>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</si>
  <si>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</si>
  <si>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</si>
  <si>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</si>
  <si>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</si>
  <si>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</si>
  <si>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</si>
  <si>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</si>
  <si>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</si>
  <si>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</si>
  <si>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</si>
  <si>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</si>
  <si>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</si>
  <si>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</si>
  <si>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</si>
  <si>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</si>
  <si>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</si>
  <si>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</si>
  <si>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</si>
  <si>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</si>
  <si>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</si>
  <si>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</si>
  <si>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</si>
  <si>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</si>
  <si>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</si>
  <si>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</si>
  <si>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</si>
  <si>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</si>
  <si>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</si>
  <si>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</si>
  <si>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</si>
  <si>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</si>
  <si>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</si>
  <si>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</si>
  <si>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</si>
  <si>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</si>
  <si>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</si>
  <si>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</si>
  <si>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</si>
  <si>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</si>
  <si>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</si>
  <si>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</si>
  <si>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</si>
  <si>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</si>
  <si>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</si>
  <si>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</si>
  <si>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</si>
  <si>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</si>
  <si>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</si>
  <si>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</si>
  <si>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</si>
  <si>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</si>
  <si>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</si>
  <si>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</si>
  <si>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</si>
  <si>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</si>
  <si>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</si>
  <si>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</si>
  <si>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</si>
  <si>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</si>
  <si>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</si>
  <si>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</si>
  <si>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</si>
  <si>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</si>
  <si>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</si>
  <si>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</si>
  <si>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</si>
  <si>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</si>
  <si>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</si>
  <si>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</si>
  <si>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</si>
  <si>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</si>
  <si>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</si>
  <si>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</si>
  <si>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</si>
  <si>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</si>
  <si>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</si>
  <si>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</si>
  <si>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</si>
  <si>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</si>
  <si>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</si>
  <si>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</si>
  <si>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</si>
  <si>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</si>
  <si>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</si>
  <si>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</si>
  <si>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</si>
  <si>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</si>
  <si>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</si>
  <si>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</si>
  <si>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</si>
  <si>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</si>
  <si>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</si>
  <si>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</si>
  <si>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</si>
  <si>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</si>
  <si>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</si>
  <si>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</si>
  <si>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</si>
  <si>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</si>
  <si>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</si>
  <si>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</si>
  <si>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</si>
  <si>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</si>
  <si>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</si>
  <si>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</si>
  <si>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</si>
  <si>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</si>
  <si>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</si>
  <si>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</si>
  <si>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</si>
  <si>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</si>
  <si>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</si>
  <si>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</si>
  <si>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</si>
  <si>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</si>
  <si>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</si>
  <si>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</si>
  <si>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</si>
  <si>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</si>
  <si>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</si>
  <si>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</si>
  <si>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</si>
  <si>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</si>
  <si>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</si>
  <si>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</si>
  <si>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</si>
  <si>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</si>
  <si>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</si>
  <si>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</si>
  <si>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</si>
  <si>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</si>
  <si>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</si>
  <si>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</si>
  <si>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</si>
  <si>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北海道深川市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</si>
  <si>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</si>
  <si>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</si>
  <si>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</si>
  <si>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</si>
  <si>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</si>
  <si>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</si>
  <si>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</si>
  <si>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</si>
  <si>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</si>
  <si>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</si>
  <si>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</si>
  <si>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</si>
  <si>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</si>
  <si>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</si>
  <si>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</si>
  <si>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</si>
  <si>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</si>
  <si>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</si>
  <si>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</si>
  <si>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</si>
  <si>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</si>
  <si>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</si>
  <si>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</si>
  <si>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</si>
  <si>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</si>
  <si>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</si>
  <si>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</si>
  <si>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</si>
  <si>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</si>
  <si>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</si>
  <si>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</si>
  <si>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</si>
  <si>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</si>
  <si>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</si>
  <si>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</si>
  <si>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</si>
  <si>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</si>
  <si>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</si>
  <si>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</si>
  <si>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</si>
  <si>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</si>
  <si>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</si>
  <si>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</si>
  <si>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</si>
  <si>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</si>
  <si>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</si>
  <si>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</si>
  <si>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</si>
  <si>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</si>
  <si>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</si>
  <si>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</si>
  <si>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</si>
  <si>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</si>
  <si>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</si>
  <si>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</si>
  <si>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</si>
  <si>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</si>
  <si>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</si>
  <si>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</si>
  <si>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</si>
  <si>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</si>
  <si>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</si>
  <si>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法定外目的税</t>
    <phoneticPr fontId="5"/>
  </si>
  <si>
    <t>旧法による税</t>
  </si>
  <si>
    <t>　　うち職員給</t>
    <rPh sb="4" eb="6">
      <t>ショクイン</t>
    </rPh>
    <rPh sb="6" eb="7">
      <t>キュウ</t>
    </rPh>
    <phoneticPr fontId="5"/>
  </si>
  <si>
    <t>(一般財源計)</t>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</si>
  <si>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</si>
  <si>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</si>
  <si>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</si>
  <si>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</si>
  <si>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</si>
  <si>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</si>
  <si>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</si>
  <si>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</si>
  <si>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</si>
  <si>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</si>
  <si>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</si>
  <si>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</si>
  <si>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</si>
  <si>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</si>
  <si>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</si>
  <si>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</si>
  <si>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</si>
  <si>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</si>
  <si>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</si>
  <si>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</si>
  <si>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</si>
  <si>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</si>
  <si>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</si>
  <si>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</si>
  <si>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</si>
  <si>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</si>
  <si>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</si>
  <si>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繰越金</t>
  </si>
  <si>
    <t>加入世帯数(世帯)</t>
  </si>
  <si>
    <t>諸収入</t>
  </si>
  <si>
    <t>上水道</t>
    <phoneticPr fontId="5"/>
  </si>
  <si>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</si>
  <si>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</si>
  <si>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</si>
  <si>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</si>
  <si>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</si>
  <si>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</si>
  <si>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</si>
  <si>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</si>
  <si>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</si>
  <si>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</si>
  <si>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</si>
  <si>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北海道深川市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</si>
  <si>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</si>
  <si>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</si>
  <si>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</si>
  <si>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</si>
  <si>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</si>
  <si>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</si>
  <si>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</si>
  <si>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</si>
  <si>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</si>
  <si>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</si>
  <si>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</si>
  <si>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</si>
  <si>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</si>
  <si>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</si>
  <si>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</si>
  <si>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</si>
  <si>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</si>
  <si>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</si>
  <si>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</si>
  <si>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</si>
  <si>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</si>
  <si>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</si>
  <si>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</si>
  <si>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</si>
  <si>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</si>
  <si>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</si>
  <si>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</si>
  <si>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</si>
  <si>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</si>
  <si>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</si>
  <si>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</si>
  <si>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</si>
  <si>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</si>
  <si>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</si>
  <si>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</si>
  <si>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</si>
  <si>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</si>
  <si>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</si>
  <si>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</si>
  <si>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</si>
  <si>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</si>
  <si>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</si>
  <si>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</si>
  <si>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</si>
  <si>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</si>
  <si>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</si>
  <si>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</si>
  <si>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</si>
  <si>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</si>
  <si>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</si>
  <si>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</si>
  <si>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</si>
  <si>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</si>
  <si>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</si>
  <si>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</si>
  <si>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</si>
  <si>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</si>
  <si>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</si>
  <si>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</si>
  <si>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</si>
  <si>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</si>
  <si>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</si>
  <si>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</si>
  <si>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</si>
  <si>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</si>
  <si>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</si>
  <si>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</si>
  <si>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</si>
  <si>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</si>
  <si>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</si>
  <si>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</si>
  <si>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</si>
  <si>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</si>
  <si>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</si>
  <si>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</si>
  <si>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</si>
  <si>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</si>
  <si>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</si>
  <si>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</si>
  <si>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</si>
  <si>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</si>
  <si>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</si>
  <si>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</si>
  <si>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</si>
  <si>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</si>
  <si>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</si>
  <si>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</si>
  <si>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</si>
  <si>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</si>
  <si>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</si>
  <si>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</si>
  <si>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</si>
  <si>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</si>
  <si>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</si>
  <si>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</si>
  <si>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</si>
  <si>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</si>
  <si>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</si>
  <si>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</si>
  <si>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</si>
  <si>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</si>
  <si>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</si>
  <si>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</si>
  <si>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</si>
  <si>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</si>
  <si>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</si>
  <si>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</si>
  <si>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</si>
  <si>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</si>
  <si>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</si>
  <si>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</si>
  <si>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</si>
  <si>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</si>
  <si>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</si>
  <si>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</si>
  <si>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</si>
  <si>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</si>
  <si>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</si>
  <si>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</si>
  <si>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</si>
  <si>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</si>
  <si>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</si>
  <si>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</si>
  <si>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</si>
  <si>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</si>
  <si>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</si>
  <si>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</si>
  <si>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</si>
  <si>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</si>
  <si>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</si>
  <si>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</si>
  <si>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</si>
  <si>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</si>
  <si>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</si>
  <si>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</si>
  <si>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</si>
  <si>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</si>
  <si>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</si>
  <si>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</si>
  <si>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</si>
  <si>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</si>
  <si>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</si>
  <si>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</si>
  <si>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</si>
  <si>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</si>
  <si>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</si>
  <si>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</si>
  <si>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</si>
  <si>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</si>
  <si>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</si>
  <si>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</si>
  <si>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</si>
  <si>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</si>
  <si>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</si>
  <si>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</si>
  <si>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</si>
  <si>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</si>
  <si>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</si>
  <si>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</si>
  <si>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</si>
  <si>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</si>
  <si>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</si>
  <si>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</si>
  <si>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</si>
  <si>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</si>
  <si>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</si>
  <si>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</si>
  <si>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</si>
  <si>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</si>
  <si>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</si>
  <si>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</si>
  <si>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</si>
  <si>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</si>
  <si>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</si>
  <si>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</si>
  <si>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</si>
  <si>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</si>
  <si>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</si>
  <si>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</si>
  <si>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</si>
  <si>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</si>
  <si>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</si>
  <si>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</si>
  <si>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</si>
  <si>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</si>
  <si>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</si>
  <si>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</si>
  <si>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</si>
  <si>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</si>
  <si>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</si>
  <si>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</si>
  <si>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</si>
  <si>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</si>
  <si>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</si>
  <si>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</si>
  <si>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</si>
  <si>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0.14</t>
  </si>
  <si>
    <t>▲ 1.84</t>
  </si>
  <si>
    <t>▲ 0.10</t>
  </si>
  <si>
    <t>病院事業会計</t>
  </si>
  <si>
    <t>▲ 5.73</t>
  </si>
  <si>
    <t>▲ 2.69</t>
  </si>
  <si>
    <t>▲ 2.49</t>
  </si>
  <si>
    <t>一般会計</t>
  </si>
  <si>
    <t>水道事業会計</t>
  </si>
  <si>
    <t>介護保険特別会計</t>
  </si>
  <si>
    <t>下水道事業特別会計</t>
  </si>
  <si>
    <t>農業集落排水事業特別会計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</si>
  <si>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</si>
  <si>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</si>
  <si>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</si>
  <si>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</si>
  <si>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</si>
  <si>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</si>
  <si>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</si>
  <si>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</si>
  <si>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</si>
  <si>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</si>
  <si>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深川振興公社</t>
    <rPh sb="0" eb="6">
      <t>フカガワシンコウコウシャ</t>
    </rPh>
    <phoneticPr fontId="2"/>
  </si>
  <si>
    <t>深川地区消防組合</t>
    <rPh sb="0" eb="2">
      <t>フカガワ</t>
    </rPh>
    <rPh sb="2" eb="4">
      <t>チク</t>
    </rPh>
    <rPh sb="4" eb="6">
      <t>ショウボウ</t>
    </rPh>
    <rPh sb="6" eb="8">
      <t>クミアイ</t>
    </rPh>
    <phoneticPr fontId="2"/>
  </si>
  <si>
    <t>北空知衛生センター組合</t>
    <rPh sb="0" eb="3">
      <t>キタソラチ</t>
    </rPh>
    <rPh sb="3" eb="5">
      <t>エイセイ</t>
    </rPh>
    <rPh sb="9" eb="11">
      <t>クミアイ</t>
    </rPh>
    <phoneticPr fontId="2"/>
  </si>
  <si>
    <t>北空知広域水道事業団</t>
    <rPh sb="0" eb="2">
      <t>キタソラ</t>
    </rPh>
    <rPh sb="2" eb="3">
      <t>チ</t>
    </rPh>
    <rPh sb="3" eb="10">
      <t>コウイキスイドウジギョウダン</t>
    </rPh>
    <phoneticPr fontId="2"/>
  </si>
  <si>
    <t>中・北空知廃棄物処理広域連合</t>
    <rPh sb="0" eb="1">
      <t>ナカ</t>
    </rPh>
    <rPh sb="2" eb="5">
      <t>キタソラチ</t>
    </rPh>
    <rPh sb="5" eb="14">
      <t>ハイキブツショリコウイキレンゴウ</t>
    </rPh>
    <phoneticPr fontId="2"/>
  </si>
  <si>
    <t>空知教育センター組合</t>
    <rPh sb="0" eb="4">
      <t>ソラチキョウイク</t>
    </rPh>
    <rPh sb="8" eb="10">
      <t>クミアイ</t>
    </rPh>
    <phoneticPr fontId="2"/>
  </si>
  <si>
    <t>北空知圏学校給食組合</t>
    <rPh sb="0" eb="4">
      <t>キタソラチケン</t>
    </rPh>
    <rPh sb="4" eb="6">
      <t>ガッコウ</t>
    </rPh>
    <rPh sb="6" eb="8">
      <t>キュウショク</t>
    </rPh>
    <rPh sb="8" eb="10">
      <t>クミアイ</t>
    </rPh>
    <phoneticPr fontId="2"/>
  </si>
  <si>
    <t>公共施設整備基金</t>
    <rPh sb="0" eb="8">
      <t>コウキョウシセツセイビキキン</t>
    </rPh>
    <phoneticPr fontId="5"/>
  </si>
  <si>
    <t>人材育成基金</t>
    <rPh sb="0" eb="6">
      <t>ジンザイイクセイキキン</t>
    </rPh>
    <phoneticPr fontId="5"/>
  </si>
  <si>
    <t>社会福祉振興基金</t>
    <rPh sb="0" eb="8">
      <t>シャカイフクシシンコウキキン</t>
    </rPh>
    <phoneticPr fontId="5"/>
  </si>
  <si>
    <t>深川市森林環境譲与税基金</t>
    <rPh sb="0" eb="3">
      <t>フカガワシ</t>
    </rPh>
    <rPh sb="3" eb="12">
      <t>シンリンカンキョウジョウヨゼイキキン</t>
    </rPh>
    <phoneticPr fontId="5"/>
  </si>
  <si>
    <t>水田農業確立対策基金</t>
    <rPh sb="0" eb="10">
      <t>スイデンノウギョウカクリツタイサクキキン</t>
    </rPh>
    <phoneticPr fontId="5"/>
  </si>
  <si>
    <t xml:space="preserve">※8：職員の状況については、令和3年地方公務員給与実態調査に基づいている。 </t>
    <phoneticPr fontId="2"/>
  </si>
  <si>
    <t>地方譲与税</t>
    <phoneticPr fontId="5"/>
  </si>
  <si>
    <t>　法定普通税</t>
    <phoneticPr fontId="5"/>
  </si>
  <si>
    <t>　　　個人均等割</t>
    <phoneticPr fontId="5"/>
  </si>
  <si>
    <t>-</t>
    <phoneticPr fontId="5"/>
  </si>
  <si>
    <t>-</t>
    <phoneticPr fontId="5"/>
  </si>
  <si>
    <t>-</t>
    <phoneticPr fontId="5"/>
  </si>
  <si>
    <t>　　軽自動車税</t>
    <phoneticPr fontId="5"/>
  </si>
  <si>
    <t>-</t>
    <phoneticPr fontId="5"/>
  </si>
  <si>
    <t>　　鉱産税</t>
    <phoneticPr fontId="5"/>
  </si>
  <si>
    <t>　法定外普通税</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</si>
  <si>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</si>
  <si>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</si>
  <si>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</si>
  <si>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</si>
  <si>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</si>
  <si>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構成比</t>
    <phoneticPr fontId="5"/>
  </si>
  <si>
    <t>　普通交付税</t>
    <phoneticPr fontId="5"/>
  </si>
  <si>
    <t>　　水利地益税等</t>
    <phoneticPr fontId="5"/>
  </si>
  <si>
    <t>　特別交付税</t>
    <phoneticPr fontId="5"/>
  </si>
  <si>
    <t>　人件費</t>
    <phoneticPr fontId="5"/>
  </si>
  <si>
    <t>　震災復興特別交付税</t>
    <phoneticPr fontId="25"/>
  </si>
  <si>
    <t>交通安全対策特別交付金</t>
    <phoneticPr fontId="5"/>
  </si>
  <si>
    <t>　公債費</t>
    <phoneticPr fontId="5"/>
  </si>
  <si>
    <t>　うち元金</t>
    <phoneticPr fontId="25"/>
  </si>
  <si>
    <t>・計</t>
    <phoneticPr fontId="5"/>
  </si>
  <si>
    <t>一時借入金利子</t>
    <phoneticPr fontId="5"/>
  </si>
  <si>
    <t>　物件費</t>
    <phoneticPr fontId="5"/>
  </si>
  <si>
    <t>合計</t>
    <phoneticPr fontId="5"/>
  </si>
  <si>
    <t>　　うち一部事務組合負担金</t>
    <phoneticPr fontId="5"/>
  </si>
  <si>
    <t>下水道</t>
    <phoneticPr fontId="5"/>
  </si>
  <si>
    <t>　繰出金</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</si>
  <si>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</si>
  <si>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</si>
  <si>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</si>
  <si>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</si>
  <si>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</si>
  <si>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</si>
  <si>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</si>
  <si>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</si>
  <si>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</si>
  <si>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</si>
  <si>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</si>
  <si>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</si>
  <si>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</si>
  <si>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</si>
  <si>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　うち補助</t>
    <phoneticPr fontId="5"/>
  </si>
  <si>
    <t>災害復旧事業費</t>
    <phoneticPr fontId="5"/>
  </si>
  <si>
    <t>失業対策事業費</t>
    <phoneticPr fontId="5"/>
  </si>
  <si>
    <t>歳出合計</t>
    <phoneticPr fontId="5"/>
  </si>
  <si>
    <t>-</t>
    <phoneticPr fontId="2"/>
  </si>
  <si>
    <t>-</t>
    <phoneticPr fontId="2"/>
  </si>
  <si>
    <t>-</t>
    <phoneticPr fontId="2"/>
  </si>
  <si>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</si>
  <si>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</si>
  <si>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</si>
  <si>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</si>
  <si>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</si>
  <si>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</si>
  <si>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</si>
  <si>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</si>
  <si>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</si>
  <si>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</si>
  <si>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</si>
  <si>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</si>
  <si>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実質公債費比率及び将来負担比率は、いずれも類似団体と比較し高い状態が続いている。
当市の実質公債費比率については、年度により多少の増減はあるがほぼ横ばいで推移しており、将来負担比率は平成29年度以降減少傾向にある。
新庁舎の建設等が本格化し、地方債の発行や償還が想定され将来負担比率や実質公債費比率の増が見込まれるため、これまで以上に公債費の適正化に取り組んでいく必要がある。</t>
    <phoneticPr fontId="5"/>
  </si>
  <si>
    <t>実質公債費比率</t>
    <phoneticPr fontId="5"/>
  </si>
  <si>
    <t>将来負担比率は、前年度に比べ14.5％減少したが、類似団体平均との比較は依然として高くなっている。
新規に発行する地方債の抑制を行うとともに、高利率の地方債の借り換えを行うなど、地方債残高を圧縮し、将来世代の負担の減少に努める。</t>
    <rPh sb="19" eb="2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</si>
</sst>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9ED6A442-5328-4244-B576-E9F346063CA2}"/>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9AA6-4075-BDE1-2C59B5027A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161347</c:v>
                </c:pt>
                <c:pt idx="1">
                  <c:v>103577</c:v>
                </c:pt>
                <c:pt idx="2">
                  <c:v>118432</c:v>
                </c:pt>
                <c:pt idx="3">
                  <c:v>84223</c:v>
                </c:pt>
                <c:pt idx="4">
                  <c:v>105529</c:v>
                </c:pt>
              </c:numCache>
            </c:numRef>
          </c:val>
          <c:smooth val="0"/>
          <c:extLst>
            <c:ext xmlns:c16="http://schemas.microsoft.com/office/drawing/2014/chart" uri="{C3380CC4-5D6E-409C-BE32-E72D297353CC}">
              <c16:uniqueId val="{00000001-9AA6-4075-BDE1-2C59B5027A2E}"/>
            </c:ext>
          </c:extLst>
        </c:ser>
        <c:dLbls>
          <c:showLegendKey val="0"/>
          <c:showVal val="0"/>
          <c:showCatName val="0"/>
          <c:showSerName val="0"/>
          <c:showPercent val="0"/>
          <c:showBubbleSize val="0"/>
        </c:dLbls>
        <c:marker val="1"/>
        <c:smooth val="0"/>
        <c:axId val="539983368"/>
        <c:axId val="539989248"/>
      </c:lineChart>
      <c:catAx>
        <c:axId val="539983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989248"/>
        <c:crosses val="autoZero"/>
        <c:auto val="1"/>
        <c:lblAlgn val="ctr"/>
        <c:lblOffset val="100"/>
        <c:tickLblSkip val="1"/>
        <c:tickMarkSkip val="1"/>
        <c:noMultiLvlLbl val="0"/>
      </c:catAx>
      <c:valAx>
        <c:axId val="5399892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9983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2.54</c:v>
                </c:pt>
                <c:pt idx="1">
                  <c:v>0.72</c:v>
                </c:pt>
                <c:pt idx="2">
                  <c:v>0.63</c:v>
                </c:pt>
                <c:pt idx="3">
                  <c:v>2.87</c:v>
                </c:pt>
                <c:pt idx="4">
                  <c:v>4.7</c:v>
                </c:pt>
              </c:numCache>
            </c:numRef>
          </c:val>
          <c:extLst>
            <c:ext xmlns:c16="http://schemas.microsoft.com/office/drawing/2014/chart" uri="{C3380CC4-5D6E-409C-BE32-E72D297353CC}">
              <c16:uniqueId val="{00000000-CD95-4B02-B77C-46018CCBAD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5.39</c:v>
                </c:pt>
                <c:pt idx="1">
                  <c:v>5.44</c:v>
                </c:pt>
                <c:pt idx="2">
                  <c:v>5.45</c:v>
                </c:pt>
                <c:pt idx="3">
                  <c:v>5.61</c:v>
                </c:pt>
                <c:pt idx="4">
                  <c:v>6.99</c:v>
                </c:pt>
              </c:numCache>
            </c:numRef>
          </c:val>
          <c:extLst>
            <c:ext xmlns:c16="http://schemas.microsoft.com/office/drawing/2014/chart" uri="{C3380CC4-5D6E-409C-BE32-E72D297353CC}">
              <c16:uniqueId val="{00000001-CD95-4B02-B77C-46018CCBADFE}"/>
            </c:ext>
          </c:extLst>
        </c:ser>
        <c:dLbls>
          <c:showLegendKey val="0"/>
          <c:showVal val="0"/>
          <c:showCatName val="0"/>
          <c:showSerName val="0"/>
          <c:showPercent val="0"/>
          <c:showBubbleSize val="0"/>
        </c:dLbls>
        <c:gapWidth val="250"/>
        <c:overlap val="100"/>
        <c:axId val="539986504"/>
        <c:axId val="539980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-0.14000000000000001</c:v>
                </c:pt>
                <c:pt idx="1">
                  <c:v>-1.84</c:v>
                </c:pt>
                <c:pt idx="2">
                  <c:v>-0.1</c:v>
                </c:pt>
                <c:pt idx="3">
                  <c:v>2.2200000000000002</c:v>
                </c:pt>
                <c:pt idx="4">
                  <c:v>3.61</c:v>
                </c:pt>
              </c:numCache>
            </c:numRef>
          </c:val>
          <c:smooth val="0"/>
          <c:extLst>
            <c:ext xmlns:c16="http://schemas.microsoft.com/office/drawing/2014/chart" uri="{C3380CC4-5D6E-409C-BE32-E72D297353CC}">
              <c16:uniqueId val="{00000002-CD95-4B02-B77C-46018CCBADFE}"/>
            </c:ext>
          </c:extLst>
        </c:ser>
        <c:dLbls>
          <c:showLegendKey val="0"/>
          <c:showVal val="0"/>
          <c:showCatName val="0"/>
          <c:showSerName val="0"/>
          <c:showPercent val="0"/>
          <c:showBubbleSize val="0"/>
        </c:dLbls>
        <c:marker val="1"/>
        <c:smooth val="0"/>
        <c:axId val="539986504"/>
        <c:axId val="539980232"/>
      </c:lineChart>
      <c:catAx>
        <c:axId val="53998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980232"/>
        <c:crosses val="autoZero"/>
        <c:auto val="1"/>
        <c:lblAlgn val="ctr"/>
        <c:lblOffset val="100"/>
        <c:tickLblSkip val="1"/>
        <c:tickMarkSkip val="1"/>
        <c:noMultiLvlLbl val="0"/>
      </c:catAx>
      <c:valAx>
        <c:axId val="53998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98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13-40ED-9034-67D7B7754E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13-40ED-9034-67D7B7754E8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13-40ED-9034-67D7B7754E8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0.17</c:v>
                </c:pt>
                <c:pt idx="4">
                  <c:v>#N/A</c:v>
                </c:pt>
                <c:pt idx="5">
                  <c:v>0.28999999999999998</c:v>
                </c:pt>
                <c:pt idx="6">
                  <c:v>#N/A</c:v>
                </c:pt>
                <c:pt idx="7">
                  <c:v>7.0000000000000007E-2</c:v>
                </c:pt>
                <c:pt idx="8">
                  <c:v>#N/A</c:v>
                </c:pt>
                <c:pt idx="9">
                  <c:v>0.12</c:v>
                </c:pt>
              </c:numCache>
            </c:numRef>
          </c:val>
          <c:extLst>
            <c:ext xmlns:c16="http://schemas.microsoft.com/office/drawing/2014/chart" uri="{C3380CC4-5D6E-409C-BE32-E72D297353CC}">
              <c16:uniqueId val="{00000003-9813-40ED-9034-67D7B7754E8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0.11</c:v>
                </c:pt>
                <c:pt idx="8">
                  <c:v>#N/A</c:v>
                </c:pt>
                <c:pt idx="9">
                  <c:v>0.13</c:v>
                </c:pt>
              </c:numCache>
            </c:numRef>
          </c:val>
          <c:extLst>
            <c:ext xmlns:c16="http://schemas.microsoft.com/office/drawing/2014/chart" uri="{C3380CC4-5D6E-409C-BE32-E72D297353CC}">
              <c16:uniqueId val="{00000004-9813-40ED-9034-67D7B7754E8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0.35</c:v>
                </c:pt>
                <c:pt idx="4">
                  <c:v>#N/A</c:v>
                </c:pt>
                <c:pt idx="5">
                  <c:v>0.28999999999999998</c:v>
                </c:pt>
                <c:pt idx="6">
                  <c:v>#N/A</c:v>
                </c:pt>
                <c:pt idx="7">
                  <c:v>0.12</c:v>
                </c:pt>
                <c:pt idx="8">
                  <c:v>#N/A</c:v>
                </c:pt>
                <c:pt idx="9">
                  <c:v>0.13</c:v>
                </c:pt>
              </c:numCache>
            </c:numRef>
          </c:val>
          <c:extLst>
            <c:ext xmlns:c16="http://schemas.microsoft.com/office/drawing/2014/chart" uri="{C3380CC4-5D6E-409C-BE32-E72D297353CC}">
              <c16:uniqueId val="{00000005-9813-40ED-9034-67D7B7754E8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1.5</c:v>
                </c:pt>
                <c:pt idx="4">
                  <c:v>#N/A</c:v>
                </c:pt>
                <c:pt idx="5">
                  <c:v>0.98</c:v>
                </c:pt>
                <c:pt idx="6">
                  <c:v>#N/A</c:v>
                </c:pt>
                <c:pt idx="7">
                  <c:v>0.84</c:v>
                </c:pt>
                <c:pt idx="8">
                  <c:v>#N/A</c:v>
                </c:pt>
                <c:pt idx="9">
                  <c:v>0.46</c:v>
                </c:pt>
              </c:numCache>
            </c:numRef>
          </c:val>
          <c:extLst>
            <c:ext xmlns:c16="http://schemas.microsoft.com/office/drawing/2014/chart" uri="{C3380CC4-5D6E-409C-BE32-E72D297353CC}">
              <c16:uniqueId val="{00000006-9813-40ED-9034-67D7B7754E8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2.86</c:v>
                </c:pt>
                <c:pt idx="2">
                  <c:v>#N/A</c:v>
                </c:pt>
                <c:pt idx="3">
                  <c:v>3.27</c:v>
                </c:pt>
                <c:pt idx="4">
                  <c:v>#N/A</c:v>
                </c:pt>
                <c:pt idx="5">
                  <c:v>3.71</c:v>
                </c:pt>
                <c:pt idx="6">
                  <c:v>#N/A</c:v>
                </c:pt>
                <c:pt idx="7">
                  <c:v>4.1399999999999997</c:v>
                </c:pt>
                <c:pt idx="8">
                  <c:v>#N/A</c:v>
                </c:pt>
                <c:pt idx="9">
                  <c:v>3.94</c:v>
                </c:pt>
              </c:numCache>
            </c:numRef>
          </c:val>
          <c:extLst>
            <c:ext xmlns:c16="http://schemas.microsoft.com/office/drawing/2014/chart" uri="{C3380CC4-5D6E-409C-BE32-E72D297353CC}">
              <c16:uniqueId val="{00000007-9813-40ED-9034-67D7B7754E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2.54</c:v>
                </c:pt>
                <c:pt idx="2">
                  <c:v>#N/A</c:v>
                </c:pt>
                <c:pt idx="3">
                  <c:v>0.72</c:v>
                </c:pt>
                <c:pt idx="4">
                  <c:v>#N/A</c:v>
                </c:pt>
                <c:pt idx="5">
                  <c:v>0.62</c:v>
                </c:pt>
                <c:pt idx="6">
                  <c:v>#N/A</c:v>
                </c:pt>
                <c:pt idx="7">
                  <c:v>2.87</c:v>
                </c:pt>
                <c:pt idx="8">
                  <c:v>#N/A</c:v>
                </c:pt>
                <c:pt idx="9">
                  <c:v>4.6900000000000004</c:v>
                </c:pt>
              </c:numCache>
            </c:numRef>
          </c:val>
          <c:extLst>
            <c:ext xmlns:c16="http://schemas.microsoft.com/office/drawing/2014/chart" uri="{C3380CC4-5D6E-409C-BE32-E72D297353CC}">
              <c16:uniqueId val="{00000008-9813-40ED-9034-67D7B7754E8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5.73</c:v>
                </c:pt>
                <c:pt idx="1">
                  <c:v>#N/A</c:v>
                </c:pt>
                <c:pt idx="2">
                  <c:v>2.69</c:v>
                </c:pt>
                <c:pt idx="3">
                  <c:v>#N/A</c:v>
                </c:pt>
                <c:pt idx="4">
                  <c:v>2.4900000000000002</c:v>
                </c:pt>
                <c:pt idx="5">
                  <c:v>#N/A</c:v>
                </c:pt>
                <c:pt idx="6">
                  <c:v>#N/A</c:v>
                </c:pt>
                <c:pt idx="7">
                  <c:v>2.42</c:v>
                </c:pt>
                <c:pt idx="8">
                  <c:v>#N/A</c:v>
                </c:pt>
                <c:pt idx="9">
                  <c:v>6.98</c:v>
                </c:pt>
              </c:numCache>
            </c:numRef>
          </c:val>
          <c:extLst>
            <c:ext xmlns:c16="http://schemas.microsoft.com/office/drawing/2014/chart" uri="{C3380CC4-5D6E-409C-BE32-E72D297353CC}">
              <c16:uniqueId val="{00000009-9813-40ED-9034-67D7B7754E8A}"/>
            </c:ext>
          </c:extLst>
        </c:ser>
        <c:dLbls>
          <c:showLegendKey val="0"/>
          <c:showVal val="0"/>
          <c:showCatName val="0"/>
          <c:showSerName val="0"/>
          <c:showPercent val="0"/>
          <c:showBubbleSize val="0"/>
        </c:dLbls>
        <c:gapWidth val="150"/>
        <c:overlap val="100"/>
        <c:axId val="539989640"/>
        <c:axId val="539986896"/>
      </c:barChart>
      <c:catAx>
        <c:axId val="53998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986896"/>
        <c:crosses val="autoZero"/>
        <c:auto val="1"/>
        <c:lblAlgn val="ctr"/>
        <c:lblOffset val="100"/>
        <c:tickLblSkip val="1"/>
        <c:tickMarkSkip val="1"/>
        <c:noMultiLvlLbl val="0"/>
      </c:catAx>
      <c:valAx>
        <c:axId val="53998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98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2168</c:v>
                </c:pt>
                <c:pt idx="5">
                  <c:v>2159</c:v>
                </c:pt>
                <c:pt idx="8">
                  <c:v>2176</c:v>
                </c:pt>
                <c:pt idx="11">
                  <c:v>1865</c:v>
                </c:pt>
                <c:pt idx="14">
                  <c:v>1927</c:v>
                </c:pt>
              </c:numCache>
            </c:numRef>
          </c:val>
          <c:extLst>
            <c:ext xmlns:c16="http://schemas.microsoft.com/office/drawing/2014/chart" uri="{C3380CC4-5D6E-409C-BE32-E72D297353CC}">
              <c16:uniqueId val="{00000000-87BB-4A7E-894A-CBB3C0793D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87BB-4A7E-894A-CBB3C0793D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56</c:v>
                </c:pt>
                <c:pt idx="3">
                  <c:v>40</c:v>
                </c:pt>
                <c:pt idx="6">
                  <c:v>37</c:v>
                </c:pt>
                <c:pt idx="9">
                  <c:v>31</c:v>
                </c:pt>
                <c:pt idx="12">
                  <c:v>25</c:v>
                </c:pt>
              </c:numCache>
            </c:numRef>
          </c:val>
          <c:extLst>
            <c:ext xmlns:c16="http://schemas.microsoft.com/office/drawing/2014/chart" uri="{C3380CC4-5D6E-409C-BE32-E72D297353CC}">
              <c16:uniqueId val="{00000002-87BB-4A7E-894A-CBB3C0793D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25</c:v>
                </c:pt>
                <c:pt idx="6">
                  <c:v>18</c:v>
                </c:pt>
                <c:pt idx="9">
                  <c:v>22</c:v>
                </c:pt>
                <c:pt idx="12">
                  <c:v>22</c:v>
                </c:pt>
              </c:numCache>
            </c:numRef>
          </c:val>
          <c:extLst>
            <c:ext xmlns:c16="http://schemas.microsoft.com/office/drawing/2014/chart" uri="{C3380CC4-5D6E-409C-BE32-E72D297353CC}">
              <c16:uniqueId val="{00000003-87BB-4A7E-894A-CBB3C0793D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730</c:v>
                </c:pt>
                <c:pt idx="3">
                  <c:v>674</c:v>
                </c:pt>
                <c:pt idx="6">
                  <c:v>680</c:v>
                </c:pt>
                <c:pt idx="9">
                  <c:v>699</c:v>
                </c:pt>
                <c:pt idx="12">
                  <c:v>785</c:v>
                </c:pt>
              </c:numCache>
            </c:numRef>
          </c:val>
          <c:extLst>
            <c:ext xmlns:c16="http://schemas.microsoft.com/office/drawing/2014/chart" uri="{C3380CC4-5D6E-409C-BE32-E72D297353CC}">
              <c16:uniqueId val="{00000004-87BB-4A7E-894A-CBB3C0793D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BB-4A7E-894A-CBB3C0793D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BB-4A7E-894A-CBB3C0793D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2425</c:v>
                </c:pt>
                <c:pt idx="3">
                  <c:v>2540</c:v>
                </c:pt>
                <c:pt idx="6">
                  <c:v>2538</c:v>
                </c:pt>
                <c:pt idx="9">
                  <c:v>2100</c:v>
                </c:pt>
                <c:pt idx="12">
                  <c:v>2218</c:v>
                </c:pt>
              </c:numCache>
            </c:numRef>
          </c:val>
          <c:extLst>
            <c:ext xmlns:c16="http://schemas.microsoft.com/office/drawing/2014/chart" uri="{C3380CC4-5D6E-409C-BE32-E72D297353CC}">
              <c16:uniqueId val="{00000007-87BB-4A7E-894A-CBB3C0793D6F}"/>
            </c:ext>
          </c:extLst>
        </c:ser>
        <c:dLbls>
          <c:showLegendKey val="0"/>
          <c:showVal val="0"/>
          <c:showCatName val="0"/>
          <c:showSerName val="0"/>
          <c:showPercent val="0"/>
          <c:showBubbleSize val="0"/>
        </c:dLbls>
        <c:gapWidth val="100"/>
        <c:overlap val="100"/>
        <c:axId val="539979056"/>
        <c:axId val="539981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1142</c:v>
                </c:pt>
                <c:pt idx="2">
                  <c:v>#N/A</c:v>
                </c:pt>
                <c:pt idx="3">
                  <c:v>#N/A</c:v>
                </c:pt>
                <c:pt idx="4">
                  <c:v>1121</c:v>
                </c:pt>
                <c:pt idx="5">
                  <c:v>#N/A</c:v>
                </c:pt>
                <c:pt idx="6">
                  <c:v>#N/A</c:v>
                </c:pt>
                <c:pt idx="7">
                  <c:v>1098</c:v>
                </c:pt>
                <c:pt idx="8">
                  <c:v>#N/A</c:v>
                </c:pt>
                <c:pt idx="9">
                  <c:v>#N/A</c:v>
                </c:pt>
                <c:pt idx="10">
                  <c:v>987</c:v>
                </c:pt>
                <c:pt idx="11">
                  <c:v>#N/A</c:v>
                </c:pt>
                <c:pt idx="12">
                  <c:v>#N/A</c:v>
                </c:pt>
                <c:pt idx="13">
                  <c:v>1123</c:v>
                </c:pt>
                <c:pt idx="14">
                  <c:v>#N/A</c:v>
                </c:pt>
              </c:numCache>
            </c:numRef>
          </c:val>
          <c:smooth val="0"/>
          <c:extLst>
            <c:ext xmlns:c16="http://schemas.microsoft.com/office/drawing/2014/chart" uri="{C3380CC4-5D6E-409C-BE32-E72D297353CC}">
              <c16:uniqueId val="{00000008-87BB-4A7E-894A-CBB3C0793D6F}"/>
            </c:ext>
          </c:extLst>
        </c:ser>
        <c:dLbls>
          <c:showLegendKey val="0"/>
          <c:showVal val="0"/>
          <c:showCatName val="0"/>
          <c:showSerName val="0"/>
          <c:showPercent val="0"/>
          <c:showBubbleSize val="0"/>
        </c:dLbls>
        <c:marker val="1"/>
        <c:smooth val="0"/>
        <c:axId val="539979056"/>
        <c:axId val="539981016"/>
      </c:lineChart>
      <c:catAx>
        <c:axId val="53997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981016"/>
        <c:crosses val="autoZero"/>
        <c:auto val="1"/>
        <c:lblAlgn val="ctr"/>
        <c:lblOffset val="100"/>
        <c:tickLblSkip val="1"/>
        <c:tickMarkSkip val="1"/>
        <c:noMultiLvlLbl val="0"/>
      </c:catAx>
      <c:valAx>
        <c:axId val="53998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97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19278</c:v>
                </c:pt>
                <c:pt idx="5">
                  <c:v>18753</c:v>
                </c:pt>
                <c:pt idx="8">
                  <c:v>18688</c:v>
                </c:pt>
                <c:pt idx="11">
                  <c:v>18567</c:v>
                </c:pt>
                <c:pt idx="14">
                  <c:v>18256</c:v>
                </c:pt>
              </c:numCache>
            </c:numRef>
          </c:val>
          <c:extLst>
            <c:ext xmlns:c16="http://schemas.microsoft.com/office/drawing/2014/chart" uri="{C3380CC4-5D6E-409C-BE32-E72D297353CC}">
              <c16:uniqueId val="{00000000-0565-4CD8-BF2B-E7AA5BAFA0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2298</c:v>
                </c:pt>
                <c:pt idx="5">
                  <c:v>2216</c:v>
                </c:pt>
                <c:pt idx="8">
                  <c:v>1959</c:v>
                </c:pt>
                <c:pt idx="11">
                  <c:v>1805</c:v>
                </c:pt>
                <c:pt idx="14">
                  <c:v>1670</c:v>
                </c:pt>
              </c:numCache>
            </c:numRef>
          </c:val>
          <c:extLst>
            <c:ext xmlns:c16="http://schemas.microsoft.com/office/drawing/2014/chart" uri="{C3380CC4-5D6E-409C-BE32-E72D297353CC}">
              <c16:uniqueId val="{00000001-0565-4CD8-BF2B-E7AA5BAFA0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2094</c:v>
                </c:pt>
                <c:pt idx="5">
                  <c:v>2230</c:v>
                </c:pt>
                <c:pt idx="8">
                  <c:v>2184</c:v>
                </c:pt>
                <c:pt idx="11">
                  <c:v>2302</c:v>
                </c:pt>
                <c:pt idx="14">
                  <c:v>2983</c:v>
                </c:pt>
              </c:numCache>
            </c:numRef>
          </c:val>
          <c:extLst>
            <c:ext xmlns:c16="http://schemas.microsoft.com/office/drawing/2014/chart" uri="{C3380CC4-5D6E-409C-BE32-E72D297353CC}">
              <c16:uniqueId val="{00000002-0565-4CD8-BF2B-E7AA5BAFA0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65-4CD8-BF2B-E7AA5BAFA0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65-4CD8-BF2B-E7AA5BAFA0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2</c:v>
                </c:pt>
                <c:pt idx="9">
                  <c:v>2</c:v>
                </c:pt>
                <c:pt idx="12">
                  <c:v>1</c:v>
                </c:pt>
              </c:numCache>
            </c:numRef>
          </c:val>
          <c:extLst>
            <c:ext xmlns:c16="http://schemas.microsoft.com/office/drawing/2014/chart" uri="{C3380CC4-5D6E-409C-BE32-E72D297353CC}">
              <c16:uniqueId val="{00000005-0565-4CD8-BF2B-E7AA5BAFA0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1857</c:v>
                </c:pt>
                <c:pt idx="3">
                  <c:v>1727</c:v>
                </c:pt>
                <c:pt idx="6">
                  <c:v>1648</c:v>
                </c:pt>
                <c:pt idx="9">
                  <c:v>1517</c:v>
                </c:pt>
                <c:pt idx="12">
                  <c:v>1399</c:v>
                </c:pt>
              </c:numCache>
            </c:numRef>
          </c:val>
          <c:extLst>
            <c:ext xmlns:c16="http://schemas.microsoft.com/office/drawing/2014/chart" uri="{C3380CC4-5D6E-409C-BE32-E72D297353CC}">
              <c16:uniqueId val="{00000006-0565-4CD8-BF2B-E7AA5BAFA0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162</c:v>
                </c:pt>
                <c:pt idx="3">
                  <c:v>141</c:v>
                </c:pt>
                <c:pt idx="6">
                  <c:v>122</c:v>
                </c:pt>
                <c:pt idx="9">
                  <c:v>105</c:v>
                </c:pt>
                <c:pt idx="12">
                  <c:v>88</c:v>
                </c:pt>
              </c:numCache>
            </c:numRef>
          </c:val>
          <c:extLst>
            <c:ext xmlns:c16="http://schemas.microsoft.com/office/drawing/2014/chart" uri="{C3380CC4-5D6E-409C-BE32-E72D297353CC}">
              <c16:uniqueId val="{00000007-0565-4CD8-BF2B-E7AA5BAFA0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9068</c:v>
                </c:pt>
                <c:pt idx="3">
                  <c:v>8645</c:v>
                </c:pt>
                <c:pt idx="6">
                  <c:v>8353</c:v>
                </c:pt>
                <c:pt idx="9">
                  <c:v>7844</c:v>
                </c:pt>
                <c:pt idx="12">
                  <c:v>7560</c:v>
                </c:pt>
              </c:numCache>
            </c:numRef>
          </c:val>
          <c:extLst>
            <c:ext xmlns:c16="http://schemas.microsoft.com/office/drawing/2014/chart" uri="{C3380CC4-5D6E-409C-BE32-E72D297353CC}">
              <c16:uniqueId val="{00000008-0565-4CD8-BF2B-E7AA5BAFA0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c:v>
                </c:pt>
                <c:pt idx="3">
                  <c:v>54</c:v>
                </c:pt>
                <c:pt idx="6">
                  <c:v>40</c:v>
                </c:pt>
                <c:pt idx="9">
                  <c:v>27</c:v>
                </c:pt>
                <c:pt idx="12">
                  <c:v>13</c:v>
                </c:pt>
              </c:numCache>
            </c:numRef>
          </c:val>
          <c:extLst>
            <c:ext xmlns:c16="http://schemas.microsoft.com/office/drawing/2014/chart" uri="{C3380CC4-5D6E-409C-BE32-E72D297353CC}">
              <c16:uniqueId val="{00000009-0565-4CD8-BF2B-E7AA5BAFA0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23074</c:v>
                </c:pt>
                <c:pt idx="3">
                  <c:v>22576</c:v>
                </c:pt>
                <c:pt idx="6">
                  <c:v>22418</c:v>
                </c:pt>
                <c:pt idx="9">
                  <c:v>22163</c:v>
                </c:pt>
                <c:pt idx="12">
                  <c:v>22182</c:v>
                </c:pt>
              </c:numCache>
            </c:numRef>
          </c:val>
          <c:extLst>
            <c:ext xmlns:c16="http://schemas.microsoft.com/office/drawing/2014/chart" uri="{C3380CC4-5D6E-409C-BE32-E72D297353CC}">
              <c16:uniqueId val="{0000000A-0565-4CD8-BF2B-E7AA5BAFA05D}"/>
            </c:ext>
          </c:extLst>
        </c:ser>
        <c:dLbls>
          <c:showLegendKey val="0"/>
          <c:showVal val="0"/>
          <c:showCatName val="0"/>
          <c:showSerName val="0"/>
          <c:showPercent val="0"/>
          <c:showBubbleSize val="0"/>
        </c:dLbls>
        <c:gapWidth val="100"/>
        <c:overlap val="100"/>
        <c:axId val="539990424"/>
        <c:axId val="539981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10561</c:v>
                </c:pt>
                <c:pt idx="2">
                  <c:v>#N/A</c:v>
                </c:pt>
                <c:pt idx="3">
                  <c:v>#N/A</c:v>
                </c:pt>
                <c:pt idx="4">
                  <c:v>9944</c:v>
                </c:pt>
                <c:pt idx="5">
                  <c:v>#N/A</c:v>
                </c:pt>
                <c:pt idx="6">
                  <c:v>#N/A</c:v>
                </c:pt>
                <c:pt idx="7">
                  <c:v>9752</c:v>
                </c:pt>
                <c:pt idx="8">
                  <c:v>#N/A</c:v>
                </c:pt>
                <c:pt idx="9">
                  <c:v>#N/A</c:v>
                </c:pt>
                <c:pt idx="10">
                  <c:v>8983</c:v>
                </c:pt>
                <c:pt idx="11">
                  <c:v>#N/A</c:v>
                </c:pt>
                <c:pt idx="12">
                  <c:v>#N/A</c:v>
                </c:pt>
                <c:pt idx="13">
                  <c:v>8334</c:v>
                </c:pt>
                <c:pt idx="14">
                  <c:v>#N/A</c:v>
                </c:pt>
              </c:numCache>
            </c:numRef>
          </c:val>
          <c:smooth val="0"/>
          <c:extLst>
            <c:ext xmlns:c16="http://schemas.microsoft.com/office/drawing/2014/chart" uri="{C3380CC4-5D6E-409C-BE32-E72D297353CC}">
              <c16:uniqueId val="{0000000B-0565-4CD8-BF2B-E7AA5BAFA05D}"/>
            </c:ext>
          </c:extLst>
        </c:ser>
        <c:dLbls>
          <c:showLegendKey val="0"/>
          <c:showVal val="0"/>
          <c:showCatName val="0"/>
          <c:showSerName val="0"/>
          <c:showPercent val="0"/>
          <c:showBubbleSize val="0"/>
        </c:dLbls>
        <c:marker val="1"/>
        <c:smooth val="0"/>
        <c:axId val="539990424"/>
        <c:axId val="539981800"/>
      </c:lineChart>
      <c:catAx>
        <c:axId val="53999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9981800"/>
        <c:crosses val="autoZero"/>
        <c:auto val="1"/>
        <c:lblAlgn val="ctr"/>
        <c:lblOffset val="100"/>
        <c:tickLblSkip val="1"/>
        <c:tickMarkSkip val="1"/>
        <c:noMultiLvlLbl val="0"/>
      </c:catAx>
      <c:valAx>
        <c:axId val="53998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990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505</c:v>
                </c:pt>
                <c:pt idx="1">
                  <c:v>505</c:v>
                </c:pt>
                <c:pt idx="2">
                  <c:v>661</c:v>
                </c:pt>
              </c:numCache>
            </c:numRef>
          </c:val>
          <c:extLst>
            <c:ext xmlns:c16="http://schemas.microsoft.com/office/drawing/2014/chart" uri="{C3380CC4-5D6E-409C-BE32-E72D297353CC}">
              <c16:uniqueId val="{00000000-E678-4619-8D10-35C84A4FD5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515</c:v>
                </c:pt>
                <c:pt idx="1">
                  <c:v>515</c:v>
                </c:pt>
                <c:pt idx="2">
                  <c:v>665</c:v>
                </c:pt>
              </c:numCache>
            </c:numRef>
          </c:val>
          <c:extLst>
            <c:ext xmlns:c16="http://schemas.microsoft.com/office/drawing/2014/chart" uri="{C3380CC4-5D6E-409C-BE32-E72D297353CC}">
              <c16:uniqueId val="{00000001-E678-4619-8D10-35C84A4FD5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676</c:v>
                </c:pt>
                <c:pt idx="1">
                  <c:v>698</c:v>
                </c:pt>
                <c:pt idx="2">
                  <c:v>966</c:v>
                </c:pt>
              </c:numCache>
            </c:numRef>
          </c:val>
          <c:extLst>
            <c:ext xmlns:c16="http://schemas.microsoft.com/office/drawing/2014/chart" uri="{C3380CC4-5D6E-409C-BE32-E72D297353CC}">
              <c16:uniqueId val="{00000002-E678-4619-8D10-35C84A4FD559}"/>
            </c:ext>
          </c:extLst>
        </c:ser>
        <c:dLbls>
          <c:showLegendKey val="0"/>
          <c:showVal val="0"/>
          <c:showCatName val="0"/>
          <c:showSerName val="0"/>
          <c:showPercent val="0"/>
          <c:showBubbleSize val="0"/>
        </c:dLbls>
        <c:gapWidth val="120"/>
        <c:overlap val="100"/>
        <c:axId val="539991992"/>
        <c:axId val="539993168"/>
      </c:barChart>
      <c:catAx>
        <c:axId val="53999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9993168"/>
        <c:crosses val="autoZero"/>
        <c:auto val="1"/>
        <c:lblAlgn val="ctr"/>
        <c:lblOffset val="100"/>
        <c:tickLblSkip val="1"/>
        <c:tickMarkSkip val="1"/>
        <c:noMultiLvlLbl val="0"/>
      </c:catAx>
      <c:valAx>
        <c:axId val="539993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999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{5A1BC8AB-7203-45B4-924B-AFB15B685C44}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80-4743-9EEA-D89931E167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{397D6E89-EF93-40BF-84A8-C5D6CEADC98F}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80-4743-9EEA-D89931E167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{D88C2815-ED31-4EAA-8B59-F99D8770E070}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80-4743-9EEA-D89931E167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{497DAB8C-7075-48D1-B14F-D48B81EEF11A}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80-4743-9EEA-D89931E167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{81416B7E-A655-4D20-859B-CC8E90873E81}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80-4743-9EEA-D89931E167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{6A60850B-EE9E-41C2-A791-F026F68BE86B}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80-4743-9EEA-D89931E167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{5AE24962-D464-4C28-B740-AACE69C3B7B6}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80-4743-9EEA-D89931E167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{2ADB1181-DC32-4DFC-941B-688D1F9F76E1}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80-4743-9EEA-D89931E167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{66390E66-C111-440B-9029-6EE96BF1A522}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80-4743-9EEA-D89931E167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c:v>
                </c:pt>
                <c:pt idx="32">
                  <c:v>58.1</c:v>
                </c:pt>
              </c:numCache>
            </c:numRef>
          </c:xVal>
          <c:yVal>
            <c:numRef>
              <c:f>公会計指標分析・財政指標組合せ分析表!$BP$51:$DC$51</c:f>
              <c:numCache>
                <c:formatCode>#,##0.0;"▲ "#,##0.0</c:formatCode>
                <c:ptCount val="40"/>
                <c:pt idx="24">
                  <c:v>122.3</c:v>
                </c:pt>
                <c:pt idx="32">
                  <c:v>107.8</c:v>
                </c:pt>
              </c:numCache>
            </c:numRef>
          </c:yVal>
          <c:smooth val="0"/>
          <c:extLst>
            <c:ext xmlns:c16="http://schemas.microsoft.com/office/drawing/2014/chart" uri="{C3380CC4-5D6E-409C-BE32-E72D297353CC}">
              <c16:uniqueId val="{00000009-1B80-4743-9EEA-D89931E167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{46F3F9E8-F5A1-41CC-A41F-F66F61E13617}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80-4743-9EEA-D89931E167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{70F597C5-A7CC-42F9-A4F3-E03E71FF02F8}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80-4743-9EEA-D89931E167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{FC5D2275-87E4-4021-89E7-C5C161649677}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80-4743-9EEA-D89931E167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{715D83B7-6C7E-477C-BE7E-BAC8CBC20C61}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80-4743-9EEA-D89931E167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{05C0C9A4-78AA-4B5B-970C-78AC2777BC2D}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80-4743-9EEA-D89931E1678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{211676A9-AE88-469E-8C06-C9458AD5028F}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80-4743-9EEA-D89931E1678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{146F9724-B9BC-4248-ADDF-42DF0BF5FB0C}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80-4743-9EEA-D89931E1678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{18657AB6-4CB3-49FE-9FC6-DE94CF222212}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80-4743-9EEA-D89931E1678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{1E49F745-FD1E-4B0E-9C9E-C15366ACD20F}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80-4743-9EEA-D89931E167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61.7</c:v>
                </c:pt>
                <c:pt idx="32">
                  <c:v>62.4</c:v>
                </c:pt>
              </c:numCache>
            </c:numRef>
          </c:xVal>
          <c:yVal>
            <c:numRef>
              <c:f>公会計指標分析・財政指標組合せ分析表!$BP$55:$DC$55</c:f>
              <c:numCache>
                <c:formatCode>#,##0.0;"▲ "#,##0.0</c:formatCode>
                <c:ptCount val="40"/>
                <c:pt idx="24">
                  <c:v>41.5</c:v>
                </c:pt>
                <c:pt idx="32">
                  <c:v>25.2</c:v>
                </c:pt>
              </c:numCache>
            </c:numRef>
          </c:yVal>
          <c:smooth val="0"/>
          <c:extLst>
            <c:ext xmlns:c16="http://schemas.microsoft.com/office/drawing/2014/chart" uri="{C3380CC4-5D6E-409C-BE32-E72D297353CC}">
              <c16:uniqueId val="{00000013-1B80-4743-9EEA-D89931E1678C}"/>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{88B5CB1B-5F1F-4194-8E05-64CD3061F69D}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05-4FA7-A97A-968C63635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{C7587627-9CBA-4367-ABC1-049BCCF6849C}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05-4FA7-A97A-968C63635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{B6EB4A56-8C8B-4C87-A573-0891C2A971C3}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05-4FA7-A97A-968C63635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{C5561307-9752-443E-AC9B-58A8A862B984}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05-4FA7-A97A-968C63635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{0582A842-0FF1-4DEF-8739-0C34FFCB4DE1}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05-4FA7-A97A-968C63635037}"/>
                </c:ext>
              </c:extLst>
            </c:dLbl>
            <c:dLbl>
              <c:idx val="8"/>
              <c:layout>
                <c:manualLayout>
                  <c:x val="0"/>
                  <c:y val="1.479614797380929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{9020D514-AC17-40E2-BF0C-9FCD4A12EBC3}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05-4FA7-A97A-968C63635037}"/>
                </c:ext>
              </c:extLst>
            </c:dLbl>
            <c:dLbl>
              <c:idx val="16"/>
              <c:layout>
                <c:manualLayout>
                  <c:x val="0"/>
                  <c:y val="-1.479580548623979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{0D6D6A6C-1C04-4762-A64F-6CF5110E9D2E}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05-4FA7-A97A-968C6363503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{A975910B-CB1A-4AA8-A147-47EFA5560B80}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05-4FA7-A97A-968C6363503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{88783758-2448-4948-AC16-73672C5F31E6}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05-4FA7-A97A-968C63635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14.6</c:v>
                </c:pt>
                <c:pt idx="8">
                  <c:v>14.9</c:v>
                </c:pt>
                <c:pt idx="16">
                  <c:v>15.1</c:v>
                </c:pt>
                <c:pt idx="24">
                  <c:v>14.6</c:v>
                </c:pt>
                <c:pt idx="32">
                  <c:v>14.3</c:v>
                </c:pt>
              </c:numCache>
            </c:numRef>
          </c:xVal>
          <c:yVal>
            <c:numRef>
              <c:f>公会計指標分析・財政指標組合せ分析表!$BP$73:$DC$73</c:f>
              <c:numCache>
                <c:formatCode>#,##0.0;"▲ "#,##0.0</c:formatCode>
                <c:ptCount val="40"/>
                <c:pt idx="0">
                  <c:v>142.4</c:v>
                </c:pt>
                <c:pt idx="8">
                  <c:v>135.6</c:v>
                </c:pt>
                <c:pt idx="16">
                  <c:v>133.80000000000001</c:v>
                </c:pt>
                <c:pt idx="24">
                  <c:v>122.3</c:v>
                </c:pt>
                <c:pt idx="32">
                  <c:v>107.8</c:v>
                </c:pt>
              </c:numCache>
            </c:numRef>
          </c:yVal>
          <c:smooth val="0"/>
          <c:extLst>
            <c:ext xmlns:c16="http://schemas.microsoft.com/office/drawing/2014/chart" uri="{C3380CC4-5D6E-409C-BE32-E72D297353CC}">
              <c16:uniqueId val="{00000009-6305-4FA7-A97A-968C63635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587051092980584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{C352C191-0B8A-499F-871E-81F263E60FD0}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05-4FA7-A97A-968C636350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{ECE134B5-97A4-4341-9206-2661E443F346}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05-4FA7-A97A-968C63635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{2978A9DA-A0F4-4FBB-94EA-2FDA4CEB9558}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05-4FA7-A97A-968C63635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{349CE9A6-89F7-4A6A-964C-AFF52400DCFC}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05-4FA7-A97A-968C63635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{7EFE05D6-C104-40FE-8FC5-C803178175EB}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05-4FA7-A97A-968C63635037}"/>
                </c:ext>
              </c:extLst>
            </c:dLbl>
            <c:dLbl>
              <c:idx val="8"/>
              <c:layout>
                <c:manualLayout>
                  <c:x val="-2.8829768353872159E-2"/>
                  <c:y val="-8.208981805005391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{35970EBE-6BEB-4307-9426-4E043E9466EF}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05-4FA7-A97A-968C63635037}"/>
                </c:ext>
              </c:extLst>
            </c:dLbl>
            <c:dLbl>
              <c:idx val="16"/>
              <c:layout>
                <c:manualLayout>
                  <c:x val="-3.1570342725075584E-2"/>
                  <c:y val="-4.9289783527306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{8E7848BE-BA93-4244-AB3C-2E077A1F5F8A}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05-4FA7-A97A-968C636350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{6E75268E-5887-4DED-AAE0-C63C29C1D8DF}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05-4FA7-A97A-968C636350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{04B28275-4772-48E0-A97A-3B88A8FEDE5E}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05-4FA7-A97A-968C63635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6305-4FA7-A97A-968C63635037}"/>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過去に実施した大型事業のために起こした地方債残額が多額なことから公債費も大きなものとなっている。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年度以降、地方債の発行抑制を進めており、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年度のピークを境に公債費は減少しており、今後とも公債費の適正化を図るよう努める。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年度以降、財政の健全化に向け地方債の発行抑制を推進していることから、将来負担額が徐々に減少している。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今後、老朽化等に伴う施設更新等が見込まれるが、将来負担率の低減に努める。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北海道深川市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主に公共施設整備基金と森林環境譲与税基金への積立により、基金の総額が増額された。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全会計を通じた剰余の確保と基金残高のバランスを図り、健全な財政運営に努める。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公共施設整備基金は、公共施設の整備には多額の費用が必要となることから、必要経費の財源に充てる。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人材育成基金は、活力と魅力に満ちたまちづくりを行うための人材育成事業の推進に必要な経費の財源に充てる。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社会福祉振興基金は、在宅福祉の普及向上、健康と生きがいづくり推進、その他の地域福祉の推進など、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社会福祉事業の振興に要する経費の財源に充てる。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新庁舎の建設が始まること等から、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年度決算の余剰金や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年度決算見込みの余剰金について、公共施設整備基金へ積立をおこなったことによる増。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剰余の確保と基金残高のバランスを図り、健全な財政運営に努める。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年度決算の余剰金や、国の補正予算において普通交付税に臨時経済対策費が追加されたことから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基金へ積立をおこなったことによる増。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剰余の確保と基金残高のバランスを図り、健全な財政運営に努める。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令和２年度決算の余剰金や、国の補正予算において普通交付税に臨時財政対策債償還基金費が追加されたことから、減債基金へ積立をおこなったことによる増。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年度以降、地方債の発行抑制を進めており、今後とも公債費の適正化を図るよう努める。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FB7A7A-1155-46E9-A4DA-D7B703F50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DCFDF8D-C68D-440C-996B-21E15BE0C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2214738-2D84-41C7-ADA1-8B5FAB3499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192A087-9310-443E-B4A2-9BC324B3E76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A7EF532-C440-44C5-B61F-A4575B6F24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DB68E90-FFB7-490F-A555-5E334595567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C818835-204C-4649-8346-D441CC18BED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E8423D3-1D0F-4C5D-8E62-C4E419033CE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17D5292-D558-4474-88AD-B9E11CE66B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84E8F9C-14F1-446F-A49A-8932A2BC66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09FDB04-E5BF-44EE-AB07-BC425E00C95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DD6349D-B1AE-4CB1-97D5-708E6948F4C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7D77E5C-5019-4ED7-BE16-2FCAED97179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2981A13-5A7C-4BE7-AF3B-2088F169EC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5FB3391-8FD3-468B-BB79-D3BF0AB0083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FE538AD-F9DA-438E-80EC-50357EE0E74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F3C8AFB-A01F-4582-9A3B-99212AC7CC8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FFB068A-2D74-4C63-8905-A4E1471023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C3B6F00-560E-44A8-AACF-1E5A66CAEF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E1ED2FE-C6C2-4E55-87D8-34D1E5BA5A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CD184B2-8819-482E-A816-95C9C87D19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826286-B65F-429C-A9CC-35BF9C8DF31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B10ED63-20F4-4CB9-8002-CCC1BB7F6B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926C561-1846-4D1D-8194-8B5CB1CFE87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E614A59-A508-4F91-87D7-210E116B19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823D8A8-D4CB-4A63-8F97-9CDDB73499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131DA97-85AE-4FE5-909E-EA50E47BCC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31C43E0-A872-4778-8B54-34E6930E12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81FD11A-BAD0-47FB-8339-8381345FD4B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F23B317-69FC-4BE8-831A-EB190FD3558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B87F92C-1E49-4933-B84E-10187121301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D8861CC-0D43-4BB9-A931-0E4586BB576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3F52D98-F9DB-454B-9861-424661B427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DD1EB6-65FE-4B1E-9927-BD032E1B35E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CCD63DB-6353-43C2-ABFF-919D285FA7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D4389B-6588-47F6-96F3-FE65757329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9D1F8F9-4A86-4396-B77D-00F8D3854A0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185733-AD60-43B2-9818-7743E2BBF32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F1E0316-0DC4-4676-86FD-67EC836D9FD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7875FBF-66F5-4D49-978B-5255134B215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A0EF439-03C3-403E-B698-072E7605DA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92D8ABC-364C-490D-B41E-30BBD5AD51F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362371D-FB43-4BEA-A119-825149AD104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B07875E-F862-4E77-AE46-B704A537B02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7455C78-B1F3-4EC0-8342-659EF68D42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0772A44-B446-4446-A15B-B40764B6CF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BF7C6F0-6695-4C45-9E17-04CA5520757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％増加しているが、これは過去に取得した固定資産の減価償却費等の減少分が、新庁舎建設事業や高等看護学院建設事業等の新規投資を上回ったためである。</a:t>
          </a:r>
        </a:p>
        <a:p>
          <a:r>
            <a:rPr kumimoji="1" lang="ja-JP" altLang="en-US" sz="1100">
              <a:latin typeface="ＭＳ Ｐゴシック" panose="020B0600070205080204" pitchFamily="50" charset="-128"/>
              <a:ea typeface="ＭＳ Ｐゴシック" panose="020B0600070205080204" pitchFamily="50" charset="-128"/>
            </a:rPr>
            <a:t>老朽化した施設が多くなってきており、将来の公共施設等の修繕や更新等に係る財政負担を軽減するため、令和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年度に改定予定の公共施設等総合管理計画に基づき、公共施設等の集約や複合化、除却を進めることにより、施設保有量の適正化に取り組む。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7F77372-2744-4959-B870-9969CC2026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524CFF0-7024-4E42-B224-BF198F9F0BE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95065FA-D52D-40D8-9C24-8844A9B6B35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474177B-765F-4F5C-B728-D63C22507ED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5BD1DAB8-5C39-456E-9712-B10348F6496C}"/>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3F15D01-2D30-4644-976B-1FF9645C8C3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1173051-C5BB-4DFC-9EC8-B242388E985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92E8E93-E5D3-46EF-AF09-E97F3993B2A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216F3E7-B31C-4E87-AC87-D542FE2E6D0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08AA332-227B-4AAC-8833-D6531A64C69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7FDED2C-7D49-49D8-A77E-8269A6B3442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EA981A6-FF84-41EF-B17A-7D1B398EC18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DA3D1FC-1B22-4D12-9D49-33776528129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8A23310-A3E2-40BB-85E0-201EDAC3430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A348B15B-C6DE-4186-8FC9-7B74D805F42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A7816F3-F709-42D1-8638-CD32F9D8A9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EAD28432-6515-42DD-89A4-4BAC25DAE9B8}"/>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6ADD2CD7-0DAD-4BB5-94AE-6402D18F7222}"/>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8CA12FDE-B955-40A2-B8E6-691C782AD18E}"/>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26B5F59B-7998-4D16-BB15-FE5DF007025F}"/>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72655818-CA31-471D-9055-1F777D50EB42}"/>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A51261FA-1BCB-4A2B-942C-DFD222F859E9}"/>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609E19B7-BBF4-45BE-A7F8-86982C10BB0E}"/>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CA4E7651-F29D-40C3-9294-DCC0E4D08C03}"/>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C30C3775-3E0F-41EA-8131-DBA23C12C888}"/>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42B8B9F1-ECFE-4822-B0D3-DB2FEAB7FCB5}"/>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8C2ABF93-18C0-455C-BB3B-2965A6A484A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64328FA-69B3-4EFC-A49D-A1300591CC3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65D9D41-520F-4A40-9C51-C37D1177102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0D87BAF-490D-4F33-BCAC-4DB9DFE6F80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A0C7299-757A-4EFA-8D7C-931CA820543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BC7624C-9196-4A16-8298-B07A1BC8CE9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32491</xdr:rowOff>
    </xdr:from>
    <xdr:to>
      <xdr:col>23</xdr:col>
      <xdr:colOff>136525</xdr:colOff>
      <xdr:row>30</xdr:row>
      <xdr:rowOff>134091</xdr:rowOff>
    </xdr:to>
    <xdr:sp macro="" textlink="">
      <xdr:nvSpPr>
        <xdr:cNvPr id="81" name="楕円 80">
          <a:extLst>
            <a:ext uri="{FF2B5EF4-FFF2-40B4-BE49-F238E27FC236}">
              <a16:creationId xmlns:a16="http://schemas.microsoft.com/office/drawing/2014/main" id="{CC2CDBEA-7E51-4325-8325-3E962AA0E278}"/>
            </a:ext>
          </a:extLst>
        </xdr:cNvPr>
        <xdr:cNvSpPr/>
      </xdr:nvSpPr>
      <xdr:spPr>
        <a:xfrm>
          <a:off x="47117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55368</xdr:rowOff>
    </xdr:from>
    <xdr:ext cx="405111" cy="259045"/>
    <xdr:sp macro="" textlink="">
      <xdr:nvSpPr>
        <xdr:cNvPr id="82" name="有形固定資産減価償却率該当値テキスト">
          <a:extLst>
            <a:ext uri="{FF2B5EF4-FFF2-40B4-BE49-F238E27FC236}">
              <a16:creationId xmlns:a16="http://schemas.microsoft.com/office/drawing/2014/main" id="{597C0829-3444-4984-8D5C-289785805579}"/>
            </a:ext>
          </a:extLst>
        </xdr:cNvPr>
        <xdr:cNvSpPr txBox="1"/>
      </xdr:nvSpPr>
      <xdr:spPr>
        <a:xfrm>
          <a:off x="4813300" y="579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3" name="楕円 82">
          <a:extLst>
            <a:ext uri="{FF2B5EF4-FFF2-40B4-BE49-F238E27FC236}">
              <a16:creationId xmlns:a16="http://schemas.microsoft.com/office/drawing/2014/main" id="{9860C2EB-3691-4450-87E2-970AD2C8B923}"/>
            </a:ext>
          </a:extLst>
        </xdr:cNvPr>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83291</xdr:rowOff>
    </xdr:to>
    <xdr:cxnSp macro="">
      <xdr:nvCxnSpPr>
        <xdr:cNvPr id="84" name="直線コネクタ 83">
          <a:extLst>
            <a:ext uri="{FF2B5EF4-FFF2-40B4-BE49-F238E27FC236}">
              <a16:creationId xmlns:a16="http://schemas.microsoft.com/office/drawing/2014/main" id="{72F50C9B-953A-47D3-8E58-1A2F8F42DE4B}"/>
            </a:ext>
          </a:extLst>
        </xdr:cNvPr>
        <xdr:cNvCxnSpPr/>
      </xdr:nvCxnSpPr>
      <xdr:spPr>
        <a:xfrm>
          <a:off x="4051300" y="5978525"/>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85" name="n_1aveValue有形固定資産減価償却率">
          <a:extLst>
            <a:ext uri="{FF2B5EF4-FFF2-40B4-BE49-F238E27FC236}">
              <a16:creationId xmlns:a16="http://schemas.microsoft.com/office/drawing/2014/main" id="{431254C3-898B-4E80-AE45-041808FC9762}"/>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86" name="n_2aveValue有形固定資産減価償却率">
          <a:extLst>
            <a:ext uri="{FF2B5EF4-FFF2-40B4-BE49-F238E27FC236}">
              <a16:creationId xmlns:a16="http://schemas.microsoft.com/office/drawing/2014/main" id="{761F1683-26E9-4A01-9B9E-683B18F87A12}"/>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87" name="n_3aveValue有形固定資産減価償却率">
          <a:extLst>
            <a:ext uri="{FF2B5EF4-FFF2-40B4-BE49-F238E27FC236}">
              <a16:creationId xmlns:a16="http://schemas.microsoft.com/office/drawing/2014/main" id="{51B3104A-329B-40B0-B7A2-32770631167A}"/>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88" name="n_4aveValue有形固定資産減価償却率">
          <a:extLst>
            <a:ext uri="{FF2B5EF4-FFF2-40B4-BE49-F238E27FC236}">
              <a16:creationId xmlns:a16="http://schemas.microsoft.com/office/drawing/2014/main" id="{F9488B19-374C-46A6-B36B-837E8FD545C9}"/>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89" name="n_1mainValue有形固定資産減価償却率">
          <a:extLst>
            <a:ext uri="{FF2B5EF4-FFF2-40B4-BE49-F238E27FC236}">
              <a16:creationId xmlns:a16="http://schemas.microsoft.com/office/drawing/2014/main" id="{E5FB4AF3-D695-41F0-B586-4921C7FEE2B5}"/>
            </a:ext>
          </a:extLst>
        </xdr:cNvPr>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88330E80-210D-486F-AFA2-35F6DD3DEE9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123ACE6D-0361-4BB6-8747-EC890DEEEEF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7FF9425E-8CC9-47CE-A0AE-0198E79751D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7CA7324D-AC00-4C9F-8F1E-9963AE13288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EA257B1C-8598-472C-BA22-F22D582F60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2858AEA3-D732-447D-86F3-2E1D2DAA865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E3D89D8A-37EB-4B2A-9147-802D49A26E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84CBF599-B440-4241-BE3E-58791FC82B1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2715680-275D-4673-9116-2BEA0DAE4AF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F1BEB36C-99A2-4A88-A384-1B4E7B386BF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67E41743-1456-472A-8ADA-37A37665620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1B39F6EF-B477-413D-9FBF-4EDF16AD0D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74B143AA-0DCB-4A8C-BD89-45EBD7EFBF8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債務償還比率は全国平均、北海道平均と比較しても平均的であり、ほぼ横ばいで推移している。</a:t>
          </a:r>
        </a:p>
        <a:p>
          <a:r>
            <a:rPr kumimoji="1" lang="ja-JP" altLang="en-US" sz="1100">
              <a:latin typeface="ＭＳ Ｐゴシック" panose="020B0600070205080204" pitchFamily="50" charset="-128"/>
              <a:ea typeface="ＭＳ Ｐゴシック" panose="020B0600070205080204" pitchFamily="50" charset="-128"/>
            </a:rPr>
            <a:t>計画的な起債、債務負担行為などの財政運営により、引き続き将来負担額の抑制に努める。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5A657934-63E9-425E-A308-94DE8D7B25C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24BA03FE-0415-4DD4-9245-C2530A4E1F3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67743859-01B3-4E32-A597-F9101379AB5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4363AE58-95AD-40A1-8B12-5B9C649EE62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a:extLst>
            <a:ext uri="{FF2B5EF4-FFF2-40B4-BE49-F238E27FC236}">
              <a16:creationId xmlns:a16="http://schemas.microsoft.com/office/drawing/2014/main" id="{78CD99A0-266A-4AC0-8381-B08E398FC6C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4766417A-2CA6-4639-AC14-6109E196E6A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a:extLst>
            <a:ext uri="{FF2B5EF4-FFF2-40B4-BE49-F238E27FC236}">
              <a16:creationId xmlns:a16="http://schemas.microsoft.com/office/drawing/2014/main" id="{5599CF6E-3C3A-488C-9364-6730AB08F7A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5B795967-B6D8-4850-B5BC-17869878246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53E41C97-F127-401B-B9FC-AB04AFA11E6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5EA54071-2464-45F6-A45B-3B59799E152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7FA2B1E5-7A8E-4415-8A9B-0A6A4182EB0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BCED11A2-69F6-431D-9F66-EC7738BB577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C4128CE7-EAD1-4ED1-9D18-A869A3DAEEB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58C51560-B962-488F-A560-3717D1CBB3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a:extLst>
            <a:ext uri="{FF2B5EF4-FFF2-40B4-BE49-F238E27FC236}">
              <a16:creationId xmlns:a16="http://schemas.microsoft.com/office/drawing/2014/main" id="{64136BC1-EC24-45E0-9CEA-F79CA9F4495B}"/>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69B5DB81-FF52-42CB-89D0-4E92F75E11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A84BDFCA-52EB-4AD3-8B65-EE4367A7E30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0" name="直線コネクタ 119">
          <a:extLst>
            <a:ext uri="{FF2B5EF4-FFF2-40B4-BE49-F238E27FC236}">
              <a16:creationId xmlns:a16="http://schemas.microsoft.com/office/drawing/2014/main" id="{EADF143E-6233-4CAE-990A-933189AAC93A}"/>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21" name="債務償還比率最小値テキスト">
          <a:extLst>
            <a:ext uri="{FF2B5EF4-FFF2-40B4-BE49-F238E27FC236}">
              <a16:creationId xmlns:a16="http://schemas.microsoft.com/office/drawing/2014/main" id="{E800EA41-571E-4FB4-9496-6DA51C06CF9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22" name="直線コネクタ 121">
          <a:extLst>
            <a:ext uri="{FF2B5EF4-FFF2-40B4-BE49-F238E27FC236}">
              <a16:creationId xmlns:a16="http://schemas.microsoft.com/office/drawing/2014/main" id="{3DAF239C-C380-4EE6-8D21-6C9CEB5B3802}"/>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23" name="債務償還比率最大値テキスト">
          <a:extLst>
            <a:ext uri="{FF2B5EF4-FFF2-40B4-BE49-F238E27FC236}">
              <a16:creationId xmlns:a16="http://schemas.microsoft.com/office/drawing/2014/main" id="{70ACA040-6F7F-4D2F-860C-E8BECC42D9D5}"/>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24" name="直線コネクタ 123">
          <a:extLst>
            <a:ext uri="{FF2B5EF4-FFF2-40B4-BE49-F238E27FC236}">
              <a16:creationId xmlns:a16="http://schemas.microsoft.com/office/drawing/2014/main" id="{C19EDC60-4F43-4768-84B8-BBA3ED1EE876}"/>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25" name="債務償還比率平均値テキスト">
          <a:extLst>
            <a:ext uri="{FF2B5EF4-FFF2-40B4-BE49-F238E27FC236}">
              <a16:creationId xmlns:a16="http://schemas.microsoft.com/office/drawing/2014/main" id="{843585CF-68C8-4B50-A034-C342767FB97C}"/>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26" name="フローチャート: 判断 125">
          <a:extLst>
            <a:ext uri="{FF2B5EF4-FFF2-40B4-BE49-F238E27FC236}">
              <a16:creationId xmlns:a16="http://schemas.microsoft.com/office/drawing/2014/main" id="{6C07975E-D015-4745-B5E1-2B5B72D3D4E2}"/>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27" name="フローチャート: 判断 126">
          <a:extLst>
            <a:ext uri="{FF2B5EF4-FFF2-40B4-BE49-F238E27FC236}">
              <a16:creationId xmlns:a16="http://schemas.microsoft.com/office/drawing/2014/main" id="{C72C923B-F157-4A14-BE85-722B034E6384}"/>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28" name="フローチャート: 判断 127">
          <a:extLst>
            <a:ext uri="{FF2B5EF4-FFF2-40B4-BE49-F238E27FC236}">
              <a16:creationId xmlns:a16="http://schemas.microsoft.com/office/drawing/2014/main" id="{FB27A509-67EC-4EE4-9E66-50ECAC254EA9}"/>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29" name="フローチャート: 判断 128">
          <a:extLst>
            <a:ext uri="{FF2B5EF4-FFF2-40B4-BE49-F238E27FC236}">
              <a16:creationId xmlns:a16="http://schemas.microsoft.com/office/drawing/2014/main" id="{06AC11EB-F869-4148-871B-C6B48CC33FE6}"/>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0" name="フローチャート: 判断 129">
          <a:extLst>
            <a:ext uri="{FF2B5EF4-FFF2-40B4-BE49-F238E27FC236}">
              <a16:creationId xmlns:a16="http://schemas.microsoft.com/office/drawing/2014/main" id="{00DCFEE1-56C6-4ADB-BF96-D460C646D966}"/>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33BDF30-9666-4D31-A0D3-50CE90739A9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155A51C-8DCD-48AC-B300-B814D1D521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C45AAE5-449E-47A5-9F8A-C3919B51AF6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00A7264-E5C7-4E8E-A935-1EADB220E33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6DB146E-0897-49C9-8E52-6AF3CDD0BA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148717</xdr:rowOff>
    </xdr:from>
    <xdr:to>
      <xdr:col>76</xdr:col>
      <xdr:colOff>73025</xdr:colOff>
      <xdr:row>31</xdr:row>
      <xdr:rowOff>78867</xdr:rowOff>
    </xdr:to>
    <xdr:sp macro="" textlink="">
      <xdr:nvSpPr>
        <xdr:cNvPr id="136" name="楕円 135">
          <a:extLst>
            <a:ext uri="{FF2B5EF4-FFF2-40B4-BE49-F238E27FC236}">
              <a16:creationId xmlns:a16="http://schemas.microsoft.com/office/drawing/2014/main" id="{44AB49EB-B193-4808-817C-D5A3C5B618C7}"/>
            </a:ext>
          </a:extLst>
        </xdr:cNvPr>
        <xdr:cNvSpPr/>
      </xdr:nvSpPr>
      <xdr:spPr>
        <a:xfrm>
          <a:off x="147447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127144</xdr:rowOff>
    </xdr:from>
    <xdr:ext cx="469744" cy="259045"/>
    <xdr:sp macro="" textlink="">
      <xdr:nvSpPr>
        <xdr:cNvPr id="137" name="債務償還比率該当値テキスト">
          <a:extLst>
            <a:ext uri="{FF2B5EF4-FFF2-40B4-BE49-F238E27FC236}">
              <a16:creationId xmlns:a16="http://schemas.microsoft.com/office/drawing/2014/main" id="{2CE7401B-E640-442B-8F47-2D0059E3DE2A}"/>
            </a:ext>
          </a:extLst>
        </xdr:cNvPr>
        <xdr:cNvSpPr txBox="1"/>
      </xdr:nvSpPr>
      <xdr:spPr>
        <a:xfrm>
          <a:off x="14846300"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171423</xdr:rowOff>
    </xdr:from>
    <xdr:to>
      <xdr:col>72</xdr:col>
      <xdr:colOff>123825</xdr:colOff>
      <xdr:row>32</xdr:row>
      <xdr:rowOff>101573</xdr:rowOff>
    </xdr:to>
    <xdr:sp macro="" textlink="">
      <xdr:nvSpPr>
        <xdr:cNvPr id="138" name="楕円 137">
          <a:extLst>
            <a:ext uri="{FF2B5EF4-FFF2-40B4-BE49-F238E27FC236}">
              <a16:creationId xmlns:a16="http://schemas.microsoft.com/office/drawing/2014/main" id="{3CA8F9CE-F53E-4052-A974-AC02423F60DC}"/>
            </a:ext>
          </a:extLst>
        </xdr:cNvPr>
        <xdr:cNvSpPr/>
      </xdr:nvSpPr>
      <xdr:spPr>
        <a:xfrm>
          <a:off x="14033500" y="62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28067</xdr:rowOff>
    </xdr:from>
    <xdr:to>
      <xdr:col>76</xdr:col>
      <xdr:colOff>22225</xdr:colOff>
      <xdr:row>32</xdr:row>
      <xdr:rowOff>50773</xdr:rowOff>
    </xdr:to>
    <xdr:cxnSp macro="">
      <xdr:nvCxnSpPr>
        <xdr:cNvPr id="139" name="直線コネクタ 138">
          <a:extLst>
            <a:ext uri="{FF2B5EF4-FFF2-40B4-BE49-F238E27FC236}">
              <a16:creationId xmlns:a16="http://schemas.microsoft.com/office/drawing/2014/main" id="{CDE3DE27-6927-4211-9049-1B281A1E5C2E}"/>
            </a:ext>
          </a:extLst>
        </xdr:cNvPr>
        <xdr:cNvCxnSpPr/>
      </xdr:nvCxnSpPr>
      <xdr:spPr>
        <a:xfrm flipV="1">
          <a:off x="14084300" y="6114542"/>
          <a:ext cx="711200" cy="1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10151</xdr:rowOff>
    </xdr:from>
    <xdr:to>
      <xdr:col>68</xdr:col>
      <xdr:colOff>123825</xdr:colOff>
      <xdr:row>32</xdr:row>
      <xdr:rowOff>111751</xdr:rowOff>
    </xdr:to>
    <xdr:sp macro="" textlink="">
      <xdr:nvSpPr>
        <xdr:cNvPr id="140" name="楕円 139">
          <a:extLst>
            <a:ext uri="{FF2B5EF4-FFF2-40B4-BE49-F238E27FC236}">
              <a16:creationId xmlns:a16="http://schemas.microsoft.com/office/drawing/2014/main" id="{F1557587-7C1F-4B48-9440-FD62844751F9}"/>
            </a:ext>
          </a:extLst>
        </xdr:cNvPr>
        <xdr:cNvSpPr/>
      </xdr:nvSpPr>
      <xdr:spPr>
        <a:xfrm>
          <a:off x="13271500" y="62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50773</xdr:rowOff>
    </xdr:from>
    <xdr:to>
      <xdr:col>72</xdr:col>
      <xdr:colOff>73025</xdr:colOff>
      <xdr:row>32</xdr:row>
      <xdr:rowOff>60951</xdr:rowOff>
    </xdr:to>
    <xdr:cxnSp macro="">
      <xdr:nvCxnSpPr>
        <xdr:cNvPr id="141" name="直線コネクタ 140">
          <a:extLst>
            <a:ext uri="{FF2B5EF4-FFF2-40B4-BE49-F238E27FC236}">
              <a16:creationId xmlns:a16="http://schemas.microsoft.com/office/drawing/2014/main" id="{606CDF06-1B35-4238-B372-7E5EC779BC36}"/>
            </a:ext>
          </a:extLst>
        </xdr:cNvPr>
        <xdr:cNvCxnSpPr/>
      </xdr:nvCxnSpPr>
      <xdr:spPr>
        <a:xfrm flipV="1">
          <a:off x="13322300" y="6308698"/>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118373</xdr:rowOff>
    </xdr:from>
    <xdr:to>
      <xdr:col>64</xdr:col>
      <xdr:colOff>123825</xdr:colOff>
      <xdr:row>32</xdr:row>
      <xdr:rowOff>48523</xdr:rowOff>
    </xdr:to>
    <xdr:sp macro="" textlink="">
      <xdr:nvSpPr>
        <xdr:cNvPr id="142" name="楕円 141">
          <a:extLst>
            <a:ext uri="{FF2B5EF4-FFF2-40B4-BE49-F238E27FC236}">
              <a16:creationId xmlns:a16="http://schemas.microsoft.com/office/drawing/2014/main" id="{335760DF-63B7-44DE-A24E-50151BBFA796}"/>
            </a:ext>
          </a:extLst>
        </xdr:cNvPr>
        <xdr:cNvSpPr/>
      </xdr:nvSpPr>
      <xdr:spPr>
        <a:xfrm>
          <a:off x="12509500" y="6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169173</xdr:rowOff>
    </xdr:from>
    <xdr:to>
      <xdr:col>68</xdr:col>
      <xdr:colOff>73025</xdr:colOff>
      <xdr:row>32</xdr:row>
      <xdr:rowOff>60951</xdr:rowOff>
    </xdr:to>
    <xdr:cxnSp macro="">
      <xdr:nvCxnSpPr>
        <xdr:cNvPr id="143" name="直線コネクタ 142">
          <a:extLst>
            <a:ext uri="{FF2B5EF4-FFF2-40B4-BE49-F238E27FC236}">
              <a16:creationId xmlns:a16="http://schemas.microsoft.com/office/drawing/2014/main" id="{914ECC6F-7962-40BD-9DB2-626E70CC5E25}"/>
            </a:ext>
          </a:extLst>
        </xdr:cNvPr>
        <xdr:cNvCxnSpPr/>
      </xdr:nvCxnSpPr>
      <xdr:spPr>
        <a:xfrm>
          <a:off x="12560300" y="6255648"/>
          <a:ext cx="7620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145361</xdr:rowOff>
    </xdr:from>
    <xdr:to>
      <xdr:col>60</xdr:col>
      <xdr:colOff>123825</xdr:colOff>
      <xdr:row>32</xdr:row>
      <xdr:rowOff>75511</xdr:rowOff>
    </xdr:to>
    <xdr:sp macro="" textlink="">
      <xdr:nvSpPr>
        <xdr:cNvPr id="144" name="楕円 143">
          <a:extLst>
            <a:ext uri="{FF2B5EF4-FFF2-40B4-BE49-F238E27FC236}">
              <a16:creationId xmlns:a16="http://schemas.microsoft.com/office/drawing/2014/main" id="{48E6A8E1-5D3F-497E-BB29-7FA403DD3E00}"/>
            </a:ext>
          </a:extLst>
        </xdr:cNvPr>
        <xdr:cNvSpPr/>
      </xdr:nvSpPr>
      <xdr:spPr>
        <a:xfrm>
          <a:off x="11747500" y="62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169173</xdr:rowOff>
    </xdr:from>
    <xdr:to>
      <xdr:col>64</xdr:col>
      <xdr:colOff>73025</xdr:colOff>
      <xdr:row>32</xdr:row>
      <xdr:rowOff>24711</xdr:rowOff>
    </xdr:to>
    <xdr:cxnSp macro="">
      <xdr:nvCxnSpPr>
        <xdr:cNvPr id="145" name="直線コネクタ 144">
          <a:extLst>
            <a:ext uri="{FF2B5EF4-FFF2-40B4-BE49-F238E27FC236}">
              <a16:creationId xmlns:a16="http://schemas.microsoft.com/office/drawing/2014/main" id="{8A0CB7B1-1B46-4BD2-9E44-E93435EC276D}"/>
            </a:ext>
          </a:extLst>
        </xdr:cNvPr>
        <xdr:cNvCxnSpPr/>
      </xdr:nvCxnSpPr>
      <xdr:spPr>
        <a:xfrm flipV="1">
          <a:off x="11798300" y="6255648"/>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46" name="n_1aveValue債務償還比率">
          <a:extLst>
            <a:ext uri="{FF2B5EF4-FFF2-40B4-BE49-F238E27FC236}">
              <a16:creationId xmlns:a16="http://schemas.microsoft.com/office/drawing/2014/main" id="{216AB10B-A48C-4947-A3F4-12776EFE5756}"/>
            </a:ext>
          </a:extLst>
        </xdr:cNvPr>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47" name="n_2aveValue債務償還比率">
          <a:extLst>
            <a:ext uri="{FF2B5EF4-FFF2-40B4-BE49-F238E27FC236}">
              <a16:creationId xmlns:a16="http://schemas.microsoft.com/office/drawing/2014/main" id="{B91B307B-8013-42C7-AC79-7A3E0B9B92FC}"/>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48" name="n_3aveValue債務償還比率">
          <a:extLst>
            <a:ext uri="{FF2B5EF4-FFF2-40B4-BE49-F238E27FC236}">
              <a16:creationId xmlns:a16="http://schemas.microsoft.com/office/drawing/2014/main" id="{D61B3A19-3559-41B1-B7B8-B0BAB36C7EDD}"/>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49" name="n_4aveValue債務償還比率">
          <a:extLst>
            <a:ext uri="{FF2B5EF4-FFF2-40B4-BE49-F238E27FC236}">
              <a16:creationId xmlns:a16="http://schemas.microsoft.com/office/drawing/2014/main" id="{0644BA3D-CE76-484E-8F98-AE048FDDD3DA}"/>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92700</xdr:rowOff>
    </xdr:from>
    <xdr:ext cx="469744" cy="259045"/>
    <xdr:sp macro="" textlink="">
      <xdr:nvSpPr>
        <xdr:cNvPr id="150" name="n_1mainValue債務償還比率">
          <a:extLst>
            <a:ext uri="{FF2B5EF4-FFF2-40B4-BE49-F238E27FC236}">
              <a16:creationId xmlns:a16="http://schemas.microsoft.com/office/drawing/2014/main" id="{91D4249B-09DA-4416-8454-177649E87A7B}"/>
            </a:ext>
          </a:extLst>
        </xdr:cNvPr>
        <xdr:cNvSpPr txBox="1"/>
      </xdr:nvSpPr>
      <xdr:spPr>
        <a:xfrm>
          <a:off x="13836727" y="63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128278</xdr:rowOff>
    </xdr:from>
    <xdr:ext cx="469744" cy="259045"/>
    <xdr:sp macro="" textlink="">
      <xdr:nvSpPr>
        <xdr:cNvPr id="151" name="n_2mainValue債務償還比率">
          <a:extLst>
            <a:ext uri="{FF2B5EF4-FFF2-40B4-BE49-F238E27FC236}">
              <a16:creationId xmlns:a16="http://schemas.microsoft.com/office/drawing/2014/main" id="{BBC63796-5A61-4244-A4E3-502305741AD7}"/>
            </a:ext>
          </a:extLst>
        </xdr:cNvPr>
        <xdr:cNvSpPr txBox="1"/>
      </xdr:nvSpPr>
      <xdr:spPr>
        <a:xfrm>
          <a:off x="13087427" y="60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65050</xdr:rowOff>
    </xdr:from>
    <xdr:ext cx="469744" cy="259045"/>
    <xdr:sp macro="" textlink="">
      <xdr:nvSpPr>
        <xdr:cNvPr id="152" name="n_3mainValue債務償還比率">
          <a:extLst>
            <a:ext uri="{FF2B5EF4-FFF2-40B4-BE49-F238E27FC236}">
              <a16:creationId xmlns:a16="http://schemas.microsoft.com/office/drawing/2014/main" id="{D3EB4BD2-49FC-4265-9856-91BF331C8A8A}"/>
            </a:ext>
          </a:extLst>
        </xdr:cNvPr>
        <xdr:cNvSpPr txBox="1"/>
      </xdr:nvSpPr>
      <xdr:spPr>
        <a:xfrm>
          <a:off x="12325427" y="59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92038</xdr:rowOff>
    </xdr:from>
    <xdr:ext cx="469744" cy="259045"/>
    <xdr:sp macro="" textlink="">
      <xdr:nvSpPr>
        <xdr:cNvPr id="153" name="n_4mainValue債務償還比率">
          <a:extLst>
            <a:ext uri="{FF2B5EF4-FFF2-40B4-BE49-F238E27FC236}">
              <a16:creationId xmlns:a16="http://schemas.microsoft.com/office/drawing/2014/main" id="{0C82A853-90DB-4105-9A96-26B4DD2CF918}"/>
            </a:ext>
          </a:extLst>
        </xdr:cNvPr>
        <xdr:cNvSpPr txBox="1"/>
      </xdr:nvSpPr>
      <xdr:spPr>
        <a:xfrm>
          <a:off x="11563427" y="60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1EBB0E6A-2DC8-4E31-937E-BD4AA19A76E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C7D3F3C5-5ADA-433D-B58B-CE33143C25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405E8831-964E-49E4-ABD2-021CE49DED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4A915C55-31D8-43AF-9CB1-0A56D618163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8C1CC27C-73C2-4D50-8EC4-59E47094EE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5AEF2CC1-3213-4A84-8C07-3C454FD7227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2EB1E4-CA46-4545-883F-CD6729F75B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10FE0F-4812-4895-8206-AD125B0F2D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664C58-9F57-462D-86F0-A88F7A3241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1F5280-86F2-4840-962B-05C974BF21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1B8620-F7C8-444B-882F-2A2B3D6B68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0BADC4-5224-4BB0-A7B4-31EEF84D4C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EF3E0-5566-4860-BFB9-0595BA31B7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E2BFDD-8601-4A07-B532-56EBE6716B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A39C64-8EC4-4127-9CDA-8D48996001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7F341A-2959-4ABD-BC14-31B6BAC3EB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BD757D-9A42-4C0B-A07F-26016F9B0C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9A4A44-3BF7-41E3-B865-A32F6A0A56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88AFC0-5F26-4EF2-A12A-DE05C80E8B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78650B-727D-4E28-9ED5-708082917A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7C9020-5FF3-4AF2-BA64-A0498A488A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A2A221-C2A2-49C4-B75B-A372D482F7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8FB1E5-5CA4-4076-9680-B6775E3B0B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F3B43F-4941-4416-88DD-B472051E76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618AB6-F1FC-421B-B6A0-6474F9DF15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4F9D5A-4F21-4A2A-B553-0C9882AEC3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50215C-9519-4B33-A0D3-3E529B6279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084429-6368-4B23-A40A-FB7F4935ABB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93C8BC-6A57-4822-990C-788200E8B2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04A15D-6E96-405B-9D96-F4443433EE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96CCA7-1F27-441C-8B6D-60735EE262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3A42F9-41A0-4569-8D44-2C0EF15B3B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3484F8-81AA-4E58-BAA7-F7546D650C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00D063-E7F6-4D2C-BE75-9B17EBD33C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F49B8C-F8C2-4FA7-97EF-E8F02AAF8D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AC053C-7F46-4A02-94A8-A8E20FB5AE9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FFF3DA-3D07-400B-BD8F-869BFF6F7C6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ABA695-2DCA-4FB6-915B-FD15BE3BF5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616A37-CBDF-4263-8BDE-39434DFC40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75C796-46A5-4450-AE4F-D5F412D5C6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F2B3C7-3BA6-4B86-B8BD-EB22278BAC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AEF740-80A2-4D81-A939-10DE139562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67AC772-EAB6-445F-BEA9-8BF4D49F38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BA62ACC-E6F5-4AEB-B2EF-48D2FB505AE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A93036B-D51D-483C-9E2D-C6E74E30061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9A586B-F20C-4872-98F6-7F4F37B361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22F63B-DF90-43EC-8E25-EBCE4FD778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4A677C-580E-42DB-B037-A27C43A2A4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AF6DCD2-D7CE-47E1-9422-C16BCC345EA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BC1F7CC-327B-46A5-A826-FBD29356383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DCDD466-3B6A-4F85-9B79-75FFA565647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938EF9E-AB70-43B6-A565-9F17AEAEE86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58C651-AFBA-4139-B330-43DD84085C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9BB1279-D019-4D4E-9703-BC7FA0CBD2D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5A944E0-AA8A-4103-AACD-ADB629B1F7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E073EE3-6B19-43AD-9634-ABDBD61CACB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BD9353C-EC6C-4085-995E-AE559FD9DD9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BE657E2-90B0-4F94-BAA0-A7623B0EFBB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88C5E5-C137-42A6-9BFA-6421D8FE51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900D92A-6F08-4BCC-8D1E-CB86443FD03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59DFF15-D1FF-4015-9846-6F0FF67BFC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3C8EEAFC-0779-4610-93FD-F9598A354155}"/>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8A4F40B0-6F23-43C8-8910-D1B15B3C2701}"/>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BCB5B114-554A-46F9-9171-DFB3B76DF417}"/>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274110C4-ACBB-4975-B73C-F43CC752366C}"/>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80CFDC4D-1DF4-4911-A09F-6C0600FD1C6B}"/>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5D0B3B63-8A2F-48E2-B468-0B38EB8E009C}"/>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C2AE0E33-6C17-49CE-AC3B-6C815CA0EEA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BCDCB905-4966-4589-95E9-E31311DF832B}"/>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1E3BF5CD-3AC0-41C3-9BAF-B96603263EDF}"/>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6C7F13DD-AF5F-4805-B149-76C8633D6145}"/>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1DE924FF-D0F1-4EA9-B0F1-22022924305C}"/>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6BA2D0-5134-43A2-8415-22274233C7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939438-9C3D-49E2-9F97-E7BA127384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2FBDE2-34CF-46B9-9DE6-BD8F2D9CF2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1D149A-1540-419B-8615-DC25F96866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9FBE79-C526-43A5-9CDE-D78540E4C1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3" name="楕円 72">
          <a:extLst>
            <a:ext uri="{FF2B5EF4-FFF2-40B4-BE49-F238E27FC236}">
              <a16:creationId xmlns:a16="http://schemas.microsoft.com/office/drawing/2014/main" id="{506E90E6-6A09-49B3-BBFF-17132A2FA3F5}"/>
            </a:ext>
          </a:extLst>
        </xdr:cNvPr>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7B76530F-CB47-434C-A650-696ECBCB7E5D}"/>
            </a:ext>
          </a:extLst>
        </xdr:cNvPr>
        <xdr:cNvSpPr txBox="1"/>
      </xdr:nvSpPr>
      <xdr:spPr>
        <a:xfrm>
          <a:off x="4673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5" name="楕円 74">
          <a:extLst>
            <a:ext uri="{FF2B5EF4-FFF2-40B4-BE49-F238E27FC236}">
              <a16:creationId xmlns:a16="http://schemas.microsoft.com/office/drawing/2014/main" id="{7702A56E-A6AA-4085-B2C1-B170CA28A438}"/>
            </a:ext>
          </a:extLst>
        </xdr:cNvPr>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161925</xdr:rowOff>
    </xdr:from>
    <xdr:to>
      <xdr:col>24</xdr:col>
      <xdr:colOff>63500</xdr:colOff>
      <xdr:row>37</xdr:row>
      <xdr:rowOff>15240</xdr:rowOff>
    </xdr:to>
    <xdr:cxnSp macro="">
      <xdr:nvCxnSpPr>
        <xdr:cNvPr id="76" name="直線コネクタ 75">
          <a:extLst>
            <a:ext uri="{FF2B5EF4-FFF2-40B4-BE49-F238E27FC236}">
              <a16:creationId xmlns:a16="http://schemas.microsoft.com/office/drawing/2014/main" id="{D9715B59-AD45-4259-8E9E-9C98AF550F7D}"/>
            </a:ext>
          </a:extLst>
        </xdr:cNvPr>
        <xdr:cNvCxnSpPr/>
      </xdr:nvCxnSpPr>
      <xdr:spPr>
        <a:xfrm>
          <a:off x="3797300" y="63341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77" name="n_1aveValue【道路】&#10;有形固定資産減価償却率">
          <a:extLst>
            <a:ext uri="{FF2B5EF4-FFF2-40B4-BE49-F238E27FC236}">
              <a16:creationId xmlns:a16="http://schemas.microsoft.com/office/drawing/2014/main" id="{840F0680-81AB-4146-8C93-29202A16FB82}"/>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8" name="n_2aveValue【道路】&#10;有形固定資産減価償却率">
          <a:extLst>
            <a:ext uri="{FF2B5EF4-FFF2-40B4-BE49-F238E27FC236}">
              <a16:creationId xmlns:a16="http://schemas.microsoft.com/office/drawing/2014/main" id="{BB627D2D-15C8-4317-B7DE-EDDBB0B54063}"/>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79" name="n_3aveValue【道路】&#10;有形固定資産減価償却率">
          <a:extLst>
            <a:ext uri="{FF2B5EF4-FFF2-40B4-BE49-F238E27FC236}">
              <a16:creationId xmlns:a16="http://schemas.microsoft.com/office/drawing/2014/main" id="{BC588E01-A239-4859-9A80-152A13E5220C}"/>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0" name="n_4aveValue【道路】&#10;有形固定資産減価償却率">
          <a:extLst>
            <a:ext uri="{FF2B5EF4-FFF2-40B4-BE49-F238E27FC236}">
              <a16:creationId xmlns:a16="http://schemas.microsoft.com/office/drawing/2014/main" id="{7504DD9C-33EC-4133-B244-9F5D4DC59369}"/>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57802</xdr:rowOff>
    </xdr:from>
    <xdr:ext cx="405111" cy="259045"/>
    <xdr:sp macro="" textlink="">
      <xdr:nvSpPr>
        <xdr:cNvPr id="81" name="n_1mainValue【道路】&#10;有形固定資産減価償却率">
          <a:extLst>
            <a:ext uri="{FF2B5EF4-FFF2-40B4-BE49-F238E27FC236}">
              <a16:creationId xmlns:a16="http://schemas.microsoft.com/office/drawing/2014/main" id="{A8308157-4D8E-4D94-88D4-4A609C4BA93D}"/>
            </a:ext>
          </a:extLst>
        </xdr:cNvPr>
        <xdr:cNvSpPr txBox="1"/>
      </xdr:nvSpPr>
      <xdr:spPr>
        <a:xfrm>
          <a:off x="3582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97EBEC78-91CE-420F-A053-792665599E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D38C8002-34E4-4B4A-A4CC-7E4E4D95DE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EBCD4FB8-C0D8-48FD-8A18-8A20AF7F8F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64C71607-0905-415E-AC80-B814D64E92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58DA589-FB13-4876-8955-7A0BB3838C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02A6599-4F3A-45F5-A5D0-DDB61196C4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CBFCADC-F981-44CE-B43A-C1456813894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93FEBA6-33A8-4738-B704-C53056F7B8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58691C72-74AB-4F06-A5A8-24C49DE47C1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92DDC9D-4806-4938-99CD-9BDC0937B9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B4FE1C44-0E7D-4404-BD60-5E5C49BC947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32EE81A-134C-46C7-9978-E4CCB020DBB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ED5F3CEB-5D36-4362-A083-C3DE341F9FC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51A9CCEA-EC48-46FA-B25D-FF4E5BF02B1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BFA66BA6-2888-4322-8A0C-454B882D7E6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a:extLst>
            <a:ext uri="{FF2B5EF4-FFF2-40B4-BE49-F238E27FC236}">
              <a16:creationId xmlns:a16="http://schemas.microsoft.com/office/drawing/2014/main" id="{20C7866E-D5EE-4F42-9E6B-73FCA05F684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BCAE2E55-9BB2-4A30-B5AD-D5A085706A9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a:extLst>
            <a:ext uri="{FF2B5EF4-FFF2-40B4-BE49-F238E27FC236}">
              <a16:creationId xmlns:a16="http://schemas.microsoft.com/office/drawing/2014/main" id="{C9378229-0FCE-4483-BFA6-C8731E47410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C668C0B2-AD62-49C8-A9CB-85E814C55D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5C308DC2-5C57-49FE-A59B-B8AC968A27F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B05068A2-6800-454D-94C6-D930BB5D21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3" name="直線コネクタ 102">
          <a:extLst>
            <a:ext uri="{FF2B5EF4-FFF2-40B4-BE49-F238E27FC236}">
              <a16:creationId xmlns:a16="http://schemas.microsoft.com/office/drawing/2014/main" id="{F6887B80-EE9B-497F-BF24-2556B1D0922D}"/>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04" name="【道路】&#10;一人当たり延長最小値テキスト">
          <a:extLst>
            <a:ext uri="{FF2B5EF4-FFF2-40B4-BE49-F238E27FC236}">
              <a16:creationId xmlns:a16="http://schemas.microsoft.com/office/drawing/2014/main" id="{4CD6C0BF-C3C1-4EE9-99E7-25F0DA505D06}"/>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05" name="直線コネクタ 104">
          <a:extLst>
            <a:ext uri="{FF2B5EF4-FFF2-40B4-BE49-F238E27FC236}">
              <a16:creationId xmlns:a16="http://schemas.microsoft.com/office/drawing/2014/main" id="{6174339A-A036-447B-8F49-517580260698}"/>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06" name="【道路】&#10;一人当たり延長最大値テキスト">
          <a:extLst>
            <a:ext uri="{FF2B5EF4-FFF2-40B4-BE49-F238E27FC236}">
              <a16:creationId xmlns:a16="http://schemas.microsoft.com/office/drawing/2014/main" id="{1570F5C9-B085-488E-8BA4-4C5F8E74AB6E}"/>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07" name="直線コネクタ 106">
          <a:extLst>
            <a:ext uri="{FF2B5EF4-FFF2-40B4-BE49-F238E27FC236}">
              <a16:creationId xmlns:a16="http://schemas.microsoft.com/office/drawing/2014/main" id="{1710F442-7836-42EA-A501-1040E3FC0D4E}"/>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08" name="【道路】&#10;一人当たり延長平均値テキスト">
          <a:extLst>
            <a:ext uri="{FF2B5EF4-FFF2-40B4-BE49-F238E27FC236}">
              <a16:creationId xmlns:a16="http://schemas.microsoft.com/office/drawing/2014/main" id="{583EC46B-BAE9-4EA2-BE57-78C307B3ABDC}"/>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09" name="フローチャート: 判断 108">
          <a:extLst>
            <a:ext uri="{FF2B5EF4-FFF2-40B4-BE49-F238E27FC236}">
              <a16:creationId xmlns:a16="http://schemas.microsoft.com/office/drawing/2014/main" id="{8F09C2D2-E0FD-4BE2-B8AF-996D9AE6C365}"/>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0" name="フローチャート: 判断 109">
          <a:extLst>
            <a:ext uri="{FF2B5EF4-FFF2-40B4-BE49-F238E27FC236}">
              <a16:creationId xmlns:a16="http://schemas.microsoft.com/office/drawing/2014/main" id="{AD1B463C-0ADB-43F9-BCC7-8192F8AB1199}"/>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11" name="フローチャート: 判断 110">
          <a:extLst>
            <a:ext uri="{FF2B5EF4-FFF2-40B4-BE49-F238E27FC236}">
              <a16:creationId xmlns:a16="http://schemas.microsoft.com/office/drawing/2014/main" id="{B1FD0E87-C34A-4C5B-B049-D9F81DD58FCE}"/>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12" name="フローチャート: 判断 111">
          <a:extLst>
            <a:ext uri="{FF2B5EF4-FFF2-40B4-BE49-F238E27FC236}">
              <a16:creationId xmlns:a16="http://schemas.microsoft.com/office/drawing/2014/main" id="{7F367CE8-C421-4367-A4F9-110ADADA5887}"/>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13" name="フローチャート: 判断 112">
          <a:extLst>
            <a:ext uri="{FF2B5EF4-FFF2-40B4-BE49-F238E27FC236}">
              <a16:creationId xmlns:a16="http://schemas.microsoft.com/office/drawing/2014/main" id="{0D3715DD-4D6F-424D-8365-499619D2DA49}"/>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6B4CA84-3844-487F-8F46-C05C738839B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01824AE-6CC0-4CFF-BD88-4945C06C9B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926DAE8-ECA5-4709-9CE8-77D57E28364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6811AA3-ADC9-4AFD-9849-E888742ED6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3A9EB53-8122-4C7A-82E8-1B1DB26291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102649</xdr:rowOff>
    </xdr:from>
    <xdr:to>
      <xdr:col>55</xdr:col>
      <xdr:colOff>50800</xdr:colOff>
      <xdr:row>40</xdr:row>
      <xdr:rowOff>32799</xdr:rowOff>
    </xdr:to>
    <xdr:sp macro="" textlink="">
      <xdr:nvSpPr>
        <xdr:cNvPr id="119" name="楕円 118">
          <a:extLst>
            <a:ext uri="{FF2B5EF4-FFF2-40B4-BE49-F238E27FC236}">
              <a16:creationId xmlns:a16="http://schemas.microsoft.com/office/drawing/2014/main" id="{3D550F7E-B4C4-406A-83F9-5082CEBF6DAF}"/>
            </a:ext>
          </a:extLst>
        </xdr:cNvPr>
        <xdr:cNvSpPr/>
      </xdr:nvSpPr>
      <xdr:spPr>
        <a:xfrm>
          <a:off x="10426700" y="67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125526</xdr:rowOff>
    </xdr:from>
    <xdr:ext cx="534377" cy="259045"/>
    <xdr:sp macro="" textlink="">
      <xdr:nvSpPr>
        <xdr:cNvPr id="120" name="【道路】&#10;一人当たり延長該当値テキスト">
          <a:extLst>
            <a:ext uri="{FF2B5EF4-FFF2-40B4-BE49-F238E27FC236}">
              <a16:creationId xmlns:a16="http://schemas.microsoft.com/office/drawing/2014/main" id="{9323BFF7-D609-4B97-9143-D7298238D80A}"/>
            </a:ext>
          </a:extLst>
        </xdr:cNvPr>
        <xdr:cNvSpPr txBox="1"/>
      </xdr:nvSpPr>
      <xdr:spPr>
        <a:xfrm>
          <a:off x="10515600" y="6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109552</xdr:rowOff>
    </xdr:from>
    <xdr:to>
      <xdr:col>50</xdr:col>
      <xdr:colOff>165100</xdr:colOff>
      <xdr:row>40</xdr:row>
      <xdr:rowOff>39702</xdr:rowOff>
    </xdr:to>
    <xdr:sp macro="" textlink="">
      <xdr:nvSpPr>
        <xdr:cNvPr id="121" name="楕円 120">
          <a:extLst>
            <a:ext uri="{FF2B5EF4-FFF2-40B4-BE49-F238E27FC236}">
              <a16:creationId xmlns:a16="http://schemas.microsoft.com/office/drawing/2014/main" id="{4B15E361-8E77-4E5F-AC5A-B7BD31F63A63}"/>
            </a:ext>
          </a:extLst>
        </xdr:cNvPr>
        <xdr:cNvSpPr/>
      </xdr:nvSpPr>
      <xdr:spPr>
        <a:xfrm>
          <a:off x="9588500" y="67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153449</xdr:rowOff>
    </xdr:from>
    <xdr:to>
      <xdr:col>55</xdr:col>
      <xdr:colOff>0</xdr:colOff>
      <xdr:row>39</xdr:row>
      <xdr:rowOff>160352</xdr:rowOff>
    </xdr:to>
    <xdr:cxnSp macro="">
      <xdr:nvCxnSpPr>
        <xdr:cNvPr id="122" name="直線コネクタ 121">
          <a:extLst>
            <a:ext uri="{FF2B5EF4-FFF2-40B4-BE49-F238E27FC236}">
              <a16:creationId xmlns:a16="http://schemas.microsoft.com/office/drawing/2014/main" id="{8A2D59E8-7DDA-4306-85EA-D64CA89EA6F8}"/>
            </a:ext>
          </a:extLst>
        </xdr:cNvPr>
        <xdr:cNvCxnSpPr/>
      </xdr:nvCxnSpPr>
      <xdr:spPr>
        <a:xfrm flipV="1">
          <a:off x="9639300" y="6839999"/>
          <a:ext cx="8382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23" name="n_1aveValue【道路】&#10;一人当たり延長">
          <a:extLst>
            <a:ext uri="{FF2B5EF4-FFF2-40B4-BE49-F238E27FC236}">
              <a16:creationId xmlns:a16="http://schemas.microsoft.com/office/drawing/2014/main" id="{871EF6C9-7D8E-4108-8E7D-0AC909239D83}"/>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24" name="n_2aveValue【道路】&#10;一人当たり延長">
          <a:extLst>
            <a:ext uri="{FF2B5EF4-FFF2-40B4-BE49-F238E27FC236}">
              <a16:creationId xmlns:a16="http://schemas.microsoft.com/office/drawing/2014/main" id="{CA49480F-3886-4130-BC68-134931276564}"/>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25" name="n_3aveValue【道路】&#10;一人当たり延長">
          <a:extLst>
            <a:ext uri="{FF2B5EF4-FFF2-40B4-BE49-F238E27FC236}">
              <a16:creationId xmlns:a16="http://schemas.microsoft.com/office/drawing/2014/main" id="{E8517F79-3D4B-4FD6-A2CB-73B36ABA8B44}"/>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26" name="n_4aveValue【道路】&#10;一人当たり延長">
          <a:extLst>
            <a:ext uri="{FF2B5EF4-FFF2-40B4-BE49-F238E27FC236}">
              <a16:creationId xmlns:a16="http://schemas.microsoft.com/office/drawing/2014/main" id="{D3E08F56-C939-4A37-8DA8-7CF299DE578B}"/>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56229</xdr:rowOff>
    </xdr:from>
    <xdr:ext cx="534377" cy="259045"/>
    <xdr:sp macro="" textlink="">
      <xdr:nvSpPr>
        <xdr:cNvPr id="127" name="n_1mainValue【道路】&#10;一人当たり延長">
          <a:extLst>
            <a:ext uri="{FF2B5EF4-FFF2-40B4-BE49-F238E27FC236}">
              <a16:creationId xmlns:a16="http://schemas.microsoft.com/office/drawing/2014/main" id="{94D8AD3D-2177-4615-B662-CDE7C91AD8E7}"/>
            </a:ext>
          </a:extLst>
        </xdr:cNvPr>
        <xdr:cNvSpPr txBox="1"/>
      </xdr:nvSpPr>
      <xdr:spPr>
        <a:xfrm>
          <a:off x="9359411" y="65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1992982C-A016-44A7-9D32-EBF8610B80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197F2FC9-0665-4F87-8893-FF3B8AE929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F5B9F1F2-8CFB-428B-8B15-1EED6C9FA2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A63BA8DA-52A1-4029-BA5F-1DB3214A6D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8475BB80-4352-44C5-85E1-F933A03D02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5B7D9B17-BC29-42C2-A519-28B4CD8085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3AD5465E-F4F4-4696-A4A2-F6E15CFE11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2FF56E38-4F65-45DE-8066-79AA578EDE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E71B5568-CE8F-4070-B5F6-7F1F383A90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CFFBE77C-1D5E-44E7-B69E-9C36777917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9222C0C4-FA4C-4CA0-8816-5E8AD02C08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B72DE2DD-1E15-4C52-801B-55BE56CA24E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a:extLst>
            <a:ext uri="{FF2B5EF4-FFF2-40B4-BE49-F238E27FC236}">
              <a16:creationId xmlns:a16="http://schemas.microsoft.com/office/drawing/2014/main" id="{3629FEBC-D03B-4B35-A9A4-EB747942E9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725EAC32-4651-4DF8-8085-460D2D93CA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FDD21489-7464-4BFE-B36C-0CC6BF55FD7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9470BAB8-CEE8-40DB-A552-770BA8F34D1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5B52EE06-D315-468C-94FB-455E6B22E3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7694FC9B-18B2-461B-BECA-32891E97A0D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9C75DBAA-1F69-4BBC-9E33-1890E26CEDF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3E65F8F-6DF8-43AF-8069-4F6E9A061B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720BBF60-9E7A-4F53-BC38-065A68BBE2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7E35A36-FA69-4EBF-93BB-B42F4F63CF8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a:extLst>
            <a:ext uri="{FF2B5EF4-FFF2-40B4-BE49-F238E27FC236}">
              <a16:creationId xmlns:a16="http://schemas.microsoft.com/office/drawing/2014/main" id="{1C035692-5708-4B40-BD74-FFD7984DA95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F221A8C4-53B2-4F67-B125-7737795F19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E4BA6628-1CBF-44AD-9BC6-31C22153BB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53" name="直線コネクタ 152">
          <a:extLst>
            <a:ext uri="{FF2B5EF4-FFF2-40B4-BE49-F238E27FC236}">
              <a16:creationId xmlns:a16="http://schemas.microsoft.com/office/drawing/2014/main" id="{15078160-97B5-4127-9A6E-C0CB0DE63931}"/>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5B3C8D5E-946D-42DD-9D43-D40BBD5DA734}"/>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55" name="直線コネクタ 154">
          <a:extLst>
            <a:ext uri="{FF2B5EF4-FFF2-40B4-BE49-F238E27FC236}">
              <a16:creationId xmlns:a16="http://schemas.microsoft.com/office/drawing/2014/main" id="{A2840004-92E7-49E7-9F0D-C767291D974C}"/>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56" name="【橋りょう・トンネル】&#10;有形固定資産減価償却率最大値テキスト">
          <a:extLst>
            <a:ext uri="{FF2B5EF4-FFF2-40B4-BE49-F238E27FC236}">
              <a16:creationId xmlns:a16="http://schemas.microsoft.com/office/drawing/2014/main" id="{816012CE-EE4E-49FB-BE06-6529309CFEEA}"/>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57" name="直線コネクタ 156">
          <a:extLst>
            <a:ext uri="{FF2B5EF4-FFF2-40B4-BE49-F238E27FC236}">
              <a16:creationId xmlns:a16="http://schemas.microsoft.com/office/drawing/2014/main" id="{9450677B-D4BC-47F0-9CC4-083A88CF918C}"/>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346EEC38-402A-4E7A-9149-1C6728DA211F}"/>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59" name="フローチャート: 判断 158">
          <a:extLst>
            <a:ext uri="{FF2B5EF4-FFF2-40B4-BE49-F238E27FC236}">
              <a16:creationId xmlns:a16="http://schemas.microsoft.com/office/drawing/2014/main" id="{CF6C18CD-EC50-4D0C-8393-6FF4D4C929FF}"/>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60" name="フローチャート: 判断 159">
          <a:extLst>
            <a:ext uri="{FF2B5EF4-FFF2-40B4-BE49-F238E27FC236}">
              <a16:creationId xmlns:a16="http://schemas.microsoft.com/office/drawing/2014/main" id="{55917EEF-0AC4-460E-B80A-8942CA53E733}"/>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61" name="フローチャート: 判断 160">
          <a:extLst>
            <a:ext uri="{FF2B5EF4-FFF2-40B4-BE49-F238E27FC236}">
              <a16:creationId xmlns:a16="http://schemas.microsoft.com/office/drawing/2014/main" id="{7334C7A8-8A30-4418-90F7-FC69BAA26468}"/>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62" name="フローチャート: 判断 161">
          <a:extLst>
            <a:ext uri="{FF2B5EF4-FFF2-40B4-BE49-F238E27FC236}">
              <a16:creationId xmlns:a16="http://schemas.microsoft.com/office/drawing/2014/main" id="{F712D9CA-1FE1-48C1-AA17-92BF1F6EC29C}"/>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63" name="フローチャート: 判断 162">
          <a:extLst>
            <a:ext uri="{FF2B5EF4-FFF2-40B4-BE49-F238E27FC236}">
              <a16:creationId xmlns:a16="http://schemas.microsoft.com/office/drawing/2014/main" id="{012557E8-9651-4B6F-8FD2-542F87C1A691}"/>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66EF6CB-F1F2-4BD8-B13A-D797BABEDB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8C6C7C5-506D-4D85-A5D3-A2DA9DD07F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40E819B-5301-4C53-A58C-DD63263CA9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41E418A-3B2B-4E97-B6A5-3E31622512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BA6F0A0-AB85-47F3-89A0-C736FAC600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69" name="楕円 168">
          <a:extLst>
            <a:ext uri="{FF2B5EF4-FFF2-40B4-BE49-F238E27FC236}">
              <a16:creationId xmlns:a16="http://schemas.microsoft.com/office/drawing/2014/main" id="{1E98CBD9-BEC9-4455-9956-B5828302C1AA}"/>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773C0434-98A5-4222-9183-E6AA24F26993}"/>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71" name="楕円 170">
          <a:extLst>
            <a:ext uri="{FF2B5EF4-FFF2-40B4-BE49-F238E27FC236}">
              <a16:creationId xmlns:a16="http://schemas.microsoft.com/office/drawing/2014/main" id="{48DA955E-6505-4D20-8386-8A380D33901D}"/>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161653</xdr:rowOff>
    </xdr:to>
    <xdr:cxnSp macro="">
      <xdr:nvCxnSpPr>
        <xdr:cNvPr id="172" name="直線コネクタ 171">
          <a:extLst>
            <a:ext uri="{FF2B5EF4-FFF2-40B4-BE49-F238E27FC236}">
              <a16:creationId xmlns:a16="http://schemas.microsoft.com/office/drawing/2014/main" id="{72EAA2F1-5238-4191-818C-A9C90C296E1D}"/>
            </a:ext>
          </a:extLst>
        </xdr:cNvPr>
        <xdr:cNvCxnSpPr/>
      </xdr:nvCxnSpPr>
      <xdr:spPr>
        <a:xfrm>
          <a:off x="3797300" y="1042905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CABBDA02-A146-454C-AAE2-682B46DD5375}"/>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9471B1F5-D5C3-40D8-B284-9149197D8EB5}"/>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1A8B8CF5-9C47-4878-9732-A0D7CA876638}"/>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759800BC-C854-4EE0-92F2-37541007390B}"/>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37936</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25A63FB5-C2B9-4CEB-B27D-AB3EAE5D00D1}"/>
            </a:ext>
          </a:extLst>
        </xdr:cNvPr>
        <xdr:cNvSpPr txBox="1"/>
      </xdr:nvSpPr>
      <xdr:spPr>
        <a:xfrm>
          <a:off x="35820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80B2C3CD-4432-4856-9E70-4B09C4D8CF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3A508A9-B31C-4A40-908D-5758F7295C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E2098F10-FBAD-4693-9180-DF040F97A04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A58770FE-7FD8-43BE-BFBC-1CF13C9D21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9A3462F5-68F1-40DC-BDF0-6D9A852140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D7C320DA-FF85-41D4-B788-2D843DAC3C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E677A0A7-9FAB-45E5-BC46-229113F5A4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F7B1F659-EAE2-4EC5-B4D4-27798C2BE8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C3954018-AB2C-458A-99DA-1B74832705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8802CDBF-4176-4E4B-8BA5-DC2C9511BC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E45F4B25-919F-4D99-88D5-47B215AC47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7F2F2970-16C1-4D06-8CD4-BC0F41A7CA9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C6268C35-20F1-4B2A-A300-7E637516A2F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1" name="テキスト ボックス 190">
          <a:extLst>
            <a:ext uri="{FF2B5EF4-FFF2-40B4-BE49-F238E27FC236}">
              <a16:creationId xmlns:a16="http://schemas.microsoft.com/office/drawing/2014/main" id="{45D64E0A-9DA3-4404-982A-76F8A057FA5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C9B0FF02-B495-4225-95BD-84C7587102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DD452401-828B-4AAE-AB8B-BD7BF607B7A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675DAE16-F8AC-4493-8735-D958EF10A9F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182B8E9D-E3D2-4B4A-AC06-F2D76029322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FCEB7658-BCC9-4B34-B64F-BAB6F7F50AA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572DBE10-B30C-4BD6-91C7-157C4853D6A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66400ADA-CB18-49BF-A38A-E51CDA39B5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A0E4BC5B-EA80-497F-8A83-E8548063C16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CE2193C4-DD03-4228-A935-F265DE8F1E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01" name="直線コネクタ 200">
          <a:extLst>
            <a:ext uri="{FF2B5EF4-FFF2-40B4-BE49-F238E27FC236}">
              <a16:creationId xmlns:a16="http://schemas.microsoft.com/office/drawing/2014/main" id="{2AC41B5E-496C-4A4A-82B9-C28C4C6CC7DA}"/>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46626BFE-2EB9-4EC7-A4C9-0138193E65DA}"/>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03" name="直線コネクタ 202">
          <a:extLst>
            <a:ext uri="{FF2B5EF4-FFF2-40B4-BE49-F238E27FC236}">
              <a16:creationId xmlns:a16="http://schemas.microsoft.com/office/drawing/2014/main" id="{813E5527-9BBD-4D54-A3B4-9D452D9E3FF9}"/>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33DEBADA-623B-4B71-A9EE-0944990E3626}"/>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05" name="直線コネクタ 204">
          <a:extLst>
            <a:ext uri="{FF2B5EF4-FFF2-40B4-BE49-F238E27FC236}">
              <a16:creationId xmlns:a16="http://schemas.microsoft.com/office/drawing/2014/main" id="{6AEA820E-38D1-4E5E-BAB7-9F0D389D1AB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789174EA-0DD2-42B0-9A9F-690B041D23DB}"/>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07" name="フローチャート: 判断 206">
          <a:extLst>
            <a:ext uri="{FF2B5EF4-FFF2-40B4-BE49-F238E27FC236}">
              <a16:creationId xmlns:a16="http://schemas.microsoft.com/office/drawing/2014/main" id="{C3089669-0390-4689-BFD4-74CADDD99B5C}"/>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08" name="フローチャート: 判断 207">
          <a:extLst>
            <a:ext uri="{FF2B5EF4-FFF2-40B4-BE49-F238E27FC236}">
              <a16:creationId xmlns:a16="http://schemas.microsoft.com/office/drawing/2014/main" id="{44B41D91-7835-4BD3-9C5A-68361AE560C6}"/>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09" name="フローチャート: 判断 208">
          <a:extLst>
            <a:ext uri="{FF2B5EF4-FFF2-40B4-BE49-F238E27FC236}">
              <a16:creationId xmlns:a16="http://schemas.microsoft.com/office/drawing/2014/main" id="{0BCBA8B4-6B8A-481B-8711-9790C16995D6}"/>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10" name="フローチャート: 判断 209">
          <a:extLst>
            <a:ext uri="{FF2B5EF4-FFF2-40B4-BE49-F238E27FC236}">
              <a16:creationId xmlns:a16="http://schemas.microsoft.com/office/drawing/2014/main" id="{2D4D0C23-9F4E-4589-8844-1CF1D1E206D5}"/>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11" name="フローチャート: 判断 210">
          <a:extLst>
            <a:ext uri="{FF2B5EF4-FFF2-40B4-BE49-F238E27FC236}">
              <a16:creationId xmlns:a16="http://schemas.microsoft.com/office/drawing/2014/main" id="{BBC87F2D-C8EF-4698-8263-2F94CAB8B48B}"/>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4DA1AE57-CF2E-4775-8CC4-534D1F6FD4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BD442A0-26F1-4461-B8D0-C6A4FB83990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77529687-ABAB-4DBA-BA81-2BF14DA737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4939EF3-A36E-45EC-ABA2-EF89859B80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EF064DB-F823-4FA8-9D3F-69CC6F160F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42529</xdr:rowOff>
    </xdr:from>
    <xdr:to>
      <xdr:col>55</xdr:col>
      <xdr:colOff>50800</xdr:colOff>
      <xdr:row>60</xdr:row>
      <xdr:rowOff>144129</xdr:rowOff>
    </xdr:to>
    <xdr:sp macro="" textlink="">
      <xdr:nvSpPr>
        <xdr:cNvPr id="217" name="楕円 216">
          <a:extLst>
            <a:ext uri="{FF2B5EF4-FFF2-40B4-BE49-F238E27FC236}">
              <a16:creationId xmlns:a16="http://schemas.microsoft.com/office/drawing/2014/main" id="{B42D21AB-DA10-40D2-98A5-0C273F250B50}"/>
            </a:ext>
          </a:extLst>
        </xdr:cNvPr>
        <xdr:cNvSpPr/>
      </xdr:nvSpPr>
      <xdr:spPr>
        <a:xfrm>
          <a:off x="10426700" y="103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65406</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5DCDC684-1A59-4FE9-8E66-5C2A0B6A09D7}"/>
            </a:ext>
          </a:extLst>
        </xdr:cNvPr>
        <xdr:cNvSpPr txBox="1"/>
      </xdr:nvSpPr>
      <xdr:spPr>
        <a:xfrm>
          <a:off x="10515600" y="1018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49333</xdr:rowOff>
    </xdr:from>
    <xdr:to>
      <xdr:col>50</xdr:col>
      <xdr:colOff>165100</xdr:colOff>
      <xdr:row>60</xdr:row>
      <xdr:rowOff>150933</xdr:rowOff>
    </xdr:to>
    <xdr:sp macro="" textlink="">
      <xdr:nvSpPr>
        <xdr:cNvPr id="219" name="楕円 218">
          <a:extLst>
            <a:ext uri="{FF2B5EF4-FFF2-40B4-BE49-F238E27FC236}">
              <a16:creationId xmlns:a16="http://schemas.microsoft.com/office/drawing/2014/main" id="{C8205E43-E0D1-4DEA-8E9A-47A8197B22EA}"/>
            </a:ext>
          </a:extLst>
        </xdr:cNvPr>
        <xdr:cNvSpPr/>
      </xdr:nvSpPr>
      <xdr:spPr>
        <a:xfrm>
          <a:off x="9588500" y="103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93329</xdr:rowOff>
    </xdr:from>
    <xdr:to>
      <xdr:col>55</xdr:col>
      <xdr:colOff>0</xdr:colOff>
      <xdr:row>60</xdr:row>
      <xdr:rowOff>100133</xdr:rowOff>
    </xdr:to>
    <xdr:cxnSp macro="">
      <xdr:nvCxnSpPr>
        <xdr:cNvPr id="220" name="直線コネクタ 219">
          <a:extLst>
            <a:ext uri="{FF2B5EF4-FFF2-40B4-BE49-F238E27FC236}">
              <a16:creationId xmlns:a16="http://schemas.microsoft.com/office/drawing/2014/main" id="{763B07C9-C0D3-4109-B6DE-A07482D2C48A}"/>
            </a:ext>
          </a:extLst>
        </xdr:cNvPr>
        <xdr:cNvCxnSpPr/>
      </xdr:nvCxnSpPr>
      <xdr:spPr>
        <a:xfrm flipV="1">
          <a:off x="9639300" y="10380329"/>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3AED317A-ECD6-4212-A122-B4DB6C5D5EBA}"/>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9A1F28E1-BB6B-4D22-BE1B-0A0511F82A7C}"/>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DCDC6A80-4352-48A5-A201-79055EE53EFE}"/>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24" name="n_4aveValue【橋りょう・トンネル】&#10;一人当たり有形固定資産（償却資産）額">
          <a:extLst>
            <a:ext uri="{FF2B5EF4-FFF2-40B4-BE49-F238E27FC236}">
              <a16:creationId xmlns:a16="http://schemas.microsoft.com/office/drawing/2014/main" id="{29BCE3EF-2ED1-4FDB-87EE-6F087887D7E2}"/>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167460</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30A51601-B81A-4A70-A7AB-A158DE2F173C}"/>
            </a:ext>
          </a:extLst>
        </xdr:cNvPr>
        <xdr:cNvSpPr txBox="1"/>
      </xdr:nvSpPr>
      <xdr:spPr>
        <a:xfrm>
          <a:off x="9327095" y="1011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948C530-443C-44D5-B467-22448EF8CE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599B7BBF-3C72-4427-8031-8678117675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BDEDAC8F-045E-42BA-91E4-B1DC9CC602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6E42AD64-B4AC-4DF6-A377-70F998FC26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DE094BE2-FB12-4505-9C9A-7D76C0B2C2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C2739FC0-03D2-4D22-ABF1-A366A62D55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EC1A896B-B7E9-4D63-A860-34AA3D824B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4E32E38F-3414-4C6B-8FAB-66CF1805DD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54407048-41A2-464E-B37F-A8D6F854E3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7B4FE28-C2A8-48A1-90D2-A74D45841D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B889319B-78D8-4297-8F85-D0E7052C57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510971E0-8BF0-4511-A29A-BA916CFBD3E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C71FCE1F-04E4-4733-8EB0-EB05CFF37C2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4EA16E87-24B7-42B9-A957-5105E3C00DE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362A2A67-2418-48AE-AECD-538B6B53D9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0A48D855-8F8D-4BFB-B8DD-264ED14CAA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4AAC6099-A08C-4CE3-99C4-B8670FE614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1D2A36A0-FA48-4BE5-929B-538E46A9458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1867EF9A-339E-48F5-849E-9CEF150E90D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CF78163C-8E78-4D72-90D8-D9E1DAF5BB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a:extLst>
            <a:ext uri="{FF2B5EF4-FFF2-40B4-BE49-F238E27FC236}">
              <a16:creationId xmlns:a16="http://schemas.microsoft.com/office/drawing/2014/main" id="{DBC2DCA9-F268-40C0-9799-71E3653FC05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A944FD89-BD8C-4290-BF4D-D39C9473A9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a:extLst>
            <a:ext uri="{FF2B5EF4-FFF2-40B4-BE49-F238E27FC236}">
              <a16:creationId xmlns:a16="http://schemas.microsoft.com/office/drawing/2014/main" id="{96F865B9-BA1E-47FC-B8F2-5F3389E9642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6208B9E3-AAAA-4CCA-A145-831366A0F3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50" name="直線コネクタ 249">
          <a:extLst>
            <a:ext uri="{FF2B5EF4-FFF2-40B4-BE49-F238E27FC236}">
              <a16:creationId xmlns:a16="http://schemas.microsoft.com/office/drawing/2014/main" id="{5B9ECD86-6CFF-4A8E-ACEC-C88E1D9929AD}"/>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1" name="【公営住宅】&#10;有形固定資産減価償却率最小値テキスト">
          <a:extLst>
            <a:ext uri="{FF2B5EF4-FFF2-40B4-BE49-F238E27FC236}">
              <a16:creationId xmlns:a16="http://schemas.microsoft.com/office/drawing/2014/main" id="{97EAB693-16AB-43E7-AAB2-4CACE69169E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2" name="直線コネクタ 251">
          <a:extLst>
            <a:ext uri="{FF2B5EF4-FFF2-40B4-BE49-F238E27FC236}">
              <a16:creationId xmlns:a16="http://schemas.microsoft.com/office/drawing/2014/main" id="{B2553DDF-7234-4668-8775-89B41452164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3" name="【公営住宅】&#10;有形固定資産減価償却率最大値テキスト">
          <a:extLst>
            <a:ext uri="{FF2B5EF4-FFF2-40B4-BE49-F238E27FC236}">
              <a16:creationId xmlns:a16="http://schemas.microsoft.com/office/drawing/2014/main" id="{3AB8F716-2437-4C9F-A42F-8B84285C59E6}"/>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4" name="直線コネクタ 253">
          <a:extLst>
            <a:ext uri="{FF2B5EF4-FFF2-40B4-BE49-F238E27FC236}">
              <a16:creationId xmlns:a16="http://schemas.microsoft.com/office/drawing/2014/main" id="{2D44BE0D-C013-417D-8E6A-1EB8633F82C2}"/>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D4AC970F-8D8F-4BCF-AED3-7B5477BE2BDC}"/>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56" name="フローチャート: 判断 255">
          <a:extLst>
            <a:ext uri="{FF2B5EF4-FFF2-40B4-BE49-F238E27FC236}">
              <a16:creationId xmlns:a16="http://schemas.microsoft.com/office/drawing/2014/main" id="{2B60A48B-0E43-4E16-A79A-A1B70A754497}"/>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57" name="フローチャート: 判断 256">
          <a:extLst>
            <a:ext uri="{FF2B5EF4-FFF2-40B4-BE49-F238E27FC236}">
              <a16:creationId xmlns:a16="http://schemas.microsoft.com/office/drawing/2014/main" id="{C524A43A-B25F-4AC1-88F8-F1B40AD3C5A6}"/>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8" name="フローチャート: 判断 257">
          <a:extLst>
            <a:ext uri="{FF2B5EF4-FFF2-40B4-BE49-F238E27FC236}">
              <a16:creationId xmlns:a16="http://schemas.microsoft.com/office/drawing/2014/main" id="{3FB8C70B-CC83-4D3A-B573-222E5B814CF1}"/>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59" name="フローチャート: 判断 258">
          <a:extLst>
            <a:ext uri="{FF2B5EF4-FFF2-40B4-BE49-F238E27FC236}">
              <a16:creationId xmlns:a16="http://schemas.microsoft.com/office/drawing/2014/main" id="{70BE4081-A024-402A-9852-182A5907FBF3}"/>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60" name="フローチャート: 判断 259">
          <a:extLst>
            <a:ext uri="{FF2B5EF4-FFF2-40B4-BE49-F238E27FC236}">
              <a16:creationId xmlns:a16="http://schemas.microsoft.com/office/drawing/2014/main" id="{4499A14E-6EE7-4F99-AAD4-50FB48774DDC}"/>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5A514138-5677-48AC-91C8-BFC49E852B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26F82EE4-5431-45F9-A3B9-4FA8DA626D6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0B236C4-2318-45D6-918E-76B4E9E7E7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529A39B-4363-42D2-9FF3-89B0B92540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7B6C8F6-3D2C-41BE-BB0A-F50E5A8D4B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66" name="楕円 265">
          <a:extLst>
            <a:ext uri="{FF2B5EF4-FFF2-40B4-BE49-F238E27FC236}">
              <a16:creationId xmlns:a16="http://schemas.microsoft.com/office/drawing/2014/main" id="{E590B1BB-58E7-4ABF-B976-41BBB2ABFD53}"/>
            </a:ext>
          </a:extLst>
        </xdr:cNvPr>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A880B37F-2DD1-4EE5-99E1-E683413D75D3}"/>
            </a:ext>
          </a:extLst>
        </xdr:cNvPr>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68" name="楕円 267">
          <a:extLst>
            <a:ext uri="{FF2B5EF4-FFF2-40B4-BE49-F238E27FC236}">
              <a16:creationId xmlns:a16="http://schemas.microsoft.com/office/drawing/2014/main" id="{D2E91F5B-BD5C-41F9-89FE-AA99357D345E}"/>
            </a:ext>
          </a:extLst>
        </xdr:cNvPr>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7620</xdr:rowOff>
    </xdr:to>
    <xdr:cxnSp macro="">
      <xdr:nvCxnSpPr>
        <xdr:cNvPr id="269" name="直線コネクタ 268">
          <a:extLst>
            <a:ext uri="{FF2B5EF4-FFF2-40B4-BE49-F238E27FC236}">
              <a16:creationId xmlns:a16="http://schemas.microsoft.com/office/drawing/2014/main" id="{8E69009B-99AF-41BC-BA5C-43C5C4859AAA}"/>
            </a:ext>
          </a:extLst>
        </xdr:cNvPr>
        <xdr:cNvCxnSpPr/>
      </xdr:nvCxnSpPr>
      <xdr:spPr>
        <a:xfrm>
          <a:off x="3797300" y="13876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270" name="n_1aveValue【公営住宅】&#10;有形固定資産減価償却率">
          <a:extLst>
            <a:ext uri="{FF2B5EF4-FFF2-40B4-BE49-F238E27FC236}">
              <a16:creationId xmlns:a16="http://schemas.microsoft.com/office/drawing/2014/main" id="{A12470A7-5807-4F73-80EE-F7465F68CEE5}"/>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71" name="n_2aveValue【公営住宅】&#10;有形固定資産減価償却率">
          <a:extLst>
            <a:ext uri="{FF2B5EF4-FFF2-40B4-BE49-F238E27FC236}">
              <a16:creationId xmlns:a16="http://schemas.microsoft.com/office/drawing/2014/main" id="{2180080F-9CD9-411F-B4D7-EF824AF717CC}"/>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72" name="n_3aveValue【公営住宅】&#10;有形固定資産減価償却率">
          <a:extLst>
            <a:ext uri="{FF2B5EF4-FFF2-40B4-BE49-F238E27FC236}">
              <a16:creationId xmlns:a16="http://schemas.microsoft.com/office/drawing/2014/main" id="{C1FA8466-3ECD-4677-B665-2A5F4D31DBD7}"/>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73" name="n_4aveValue【公営住宅】&#10;有形固定資産減価償却率">
          <a:extLst>
            <a:ext uri="{FF2B5EF4-FFF2-40B4-BE49-F238E27FC236}">
              <a16:creationId xmlns:a16="http://schemas.microsoft.com/office/drawing/2014/main" id="{0530482C-A393-4AC2-8185-9DE109ACD9A6}"/>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74" name="n_1mainValue【公営住宅】&#10;有形固定資産減価償却率">
          <a:extLst>
            <a:ext uri="{FF2B5EF4-FFF2-40B4-BE49-F238E27FC236}">
              <a16:creationId xmlns:a16="http://schemas.microsoft.com/office/drawing/2014/main" id="{FEF22860-931A-45D9-963D-5BA57C7E1925}"/>
            </a:ext>
          </a:extLst>
        </xdr:cNvPr>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9148226C-E122-453B-A856-9183A0FF2E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95067B3D-8980-4C60-A8B9-18F2886BDA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9CC9C0D2-8F9D-4299-B847-95E8506EA1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6EA6C95B-251B-4CB9-97C3-8532531F05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FB873598-42B1-4BA8-B5BB-74D6A5EDE7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2938469A-3103-4C9B-9195-437D60E8DE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D572802E-4466-4F72-907D-811984CD69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CDE8A25F-0CB0-4858-8E01-365EA4FAF2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41080936-A18A-4CC7-A9AC-D06E28D484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5C13C485-EC55-4960-A77A-540F32D92C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a:extLst>
            <a:ext uri="{FF2B5EF4-FFF2-40B4-BE49-F238E27FC236}">
              <a16:creationId xmlns:a16="http://schemas.microsoft.com/office/drawing/2014/main" id="{952BC445-CE39-4A52-A509-6F3D1E718E0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a:extLst>
            <a:ext uri="{FF2B5EF4-FFF2-40B4-BE49-F238E27FC236}">
              <a16:creationId xmlns:a16="http://schemas.microsoft.com/office/drawing/2014/main" id="{459F7367-C3AC-4C01-B812-61187E1C686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a:extLst>
            <a:ext uri="{FF2B5EF4-FFF2-40B4-BE49-F238E27FC236}">
              <a16:creationId xmlns:a16="http://schemas.microsoft.com/office/drawing/2014/main" id="{0CFDA135-AD2D-4D5D-9E90-51357630B54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8" name="テキスト ボックス 287">
          <a:extLst>
            <a:ext uri="{FF2B5EF4-FFF2-40B4-BE49-F238E27FC236}">
              <a16:creationId xmlns:a16="http://schemas.microsoft.com/office/drawing/2014/main" id="{242B33A7-83A2-4160-B6C5-0312431EA24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a:extLst>
            <a:ext uri="{FF2B5EF4-FFF2-40B4-BE49-F238E27FC236}">
              <a16:creationId xmlns:a16="http://schemas.microsoft.com/office/drawing/2014/main" id="{E034FA1C-0477-4FA5-AF2C-6B034CDF882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0" name="テキスト ボックス 289">
          <a:extLst>
            <a:ext uri="{FF2B5EF4-FFF2-40B4-BE49-F238E27FC236}">
              <a16:creationId xmlns:a16="http://schemas.microsoft.com/office/drawing/2014/main" id="{662C8063-2EE3-4D70-9748-F203656AF69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a:extLst>
            <a:ext uri="{FF2B5EF4-FFF2-40B4-BE49-F238E27FC236}">
              <a16:creationId xmlns:a16="http://schemas.microsoft.com/office/drawing/2014/main" id="{BC476A14-7519-4C95-A02E-0DD9229EE06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2" name="テキスト ボックス 291">
          <a:extLst>
            <a:ext uri="{FF2B5EF4-FFF2-40B4-BE49-F238E27FC236}">
              <a16:creationId xmlns:a16="http://schemas.microsoft.com/office/drawing/2014/main" id="{AB6A73A2-20AE-4B6E-921C-A0951E9A9F9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AF566297-AA6A-4646-A46C-9562C56BCA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a:extLst>
            <a:ext uri="{FF2B5EF4-FFF2-40B4-BE49-F238E27FC236}">
              <a16:creationId xmlns:a16="http://schemas.microsoft.com/office/drawing/2014/main" id="{B49612EF-17F9-4041-B8E3-F9C43B4B969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E9CF1787-1462-41EB-A950-2A10A89A010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296" name="直線コネクタ 295">
          <a:extLst>
            <a:ext uri="{FF2B5EF4-FFF2-40B4-BE49-F238E27FC236}">
              <a16:creationId xmlns:a16="http://schemas.microsoft.com/office/drawing/2014/main" id="{3401BD95-F766-4AF1-85EE-9000C09474F2}"/>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297" name="【公営住宅】&#10;一人当たり面積最小値テキスト">
          <a:extLst>
            <a:ext uri="{FF2B5EF4-FFF2-40B4-BE49-F238E27FC236}">
              <a16:creationId xmlns:a16="http://schemas.microsoft.com/office/drawing/2014/main" id="{C0E09A42-69CE-4A27-8395-B89A0070CBB6}"/>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298" name="直線コネクタ 297">
          <a:extLst>
            <a:ext uri="{FF2B5EF4-FFF2-40B4-BE49-F238E27FC236}">
              <a16:creationId xmlns:a16="http://schemas.microsoft.com/office/drawing/2014/main" id="{2CCDE3B6-5D09-462A-B26A-241E6A82F527}"/>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299" name="【公営住宅】&#10;一人当たり面積最大値テキスト">
          <a:extLst>
            <a:ext uri="{FF2B5EF4-FFF2-40B4-BE49-F238E27FC236}">
              <a16:creationId xmlns:a16="http://schemas.microsoft.com/office/drawing/2014/main" id="{750D5119-231F-43B6-9961-6DE7B3CF01CA}"/>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00" name="直線コネクタ 299">
          <a:extLst>
            <a:ext uri="{FF2B5EF4-FFF2-40B4-BE49-F238E27FC236}">
              <a16:creationId xmlns:a16="http://schemas.microsoft.com/office/drawing/2014/main" id="{7C0B296D-1B37-4D94-A385-56182AF7C7D7}"/>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01" name="【公営住宅】&#10;一人当たり面積平均値テキスト">
          <a:extLst>
            <a:ext uri="{FF2B5EF4-FFF2-40B4-BE49-F238E27FC236}">
              <a16:creationId xmlns:a16="http://schemas.microsoft.com/office/drawing/2014/main" id="{5479E5B6-C058-4CE1-B821-6E6B5CB6A896}"/>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02" name="フローチャート: 判断 301">
          <a:extLst>
            <a:ext uri="{FF2B5EF4-FFF2-40B4-BE49-F238E27FC236}">
              <a16:creationId xmlns:a16="http://schemas.microsoft.com/office/drawing/2014/main" id="{953EE578-2D38-48E1-8415-550216F96128}"/>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03" name="フローチャート: 判断 302">
          <a:extLst>
            <a:ext uri="{FF2B5EF4-FFF2-40B4-BE49-F238E27FC236}">
              <a16:creationId xmlns:a16="http://schemas.microsoft.com/office/drawing/2014/main" id="{D5DA31E0-893A-4024-A55A-A9B16A6B22F5}"/>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04" name="フローチャート: 判断 303">
          <a:extLst>
            <a:ext uri="{FF2B5EF4-FFF2-40B4-BE49-F238E27FC236}">
              <a16:creationId xmlns:a16="http://schemas.microsoft.com/office/drawing/2014/main" id="{2F9758BA-0F13-4700-9356-8B06C5D2A88A}"/>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05" name="フローチャート: 判断 304">
          <a:extLst>
            <a:ext uri="{FF2B5EF4-FFF2-40B4-BE49-F238E27FC236}">
              <a16:creationId xmlns:a16="http://schemas.microsoft.com/office/drawing/2014/main" id="{3671EFC8-AEB7-406F-BA94-8CF29915A2DC}"/>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06" name="フローチャート: 判断 305">
          <a:extLst>
            <a:ext uri="{FF2B5EF4-FFF2-40B4-BE49-F238E27FC236}">
              <a16:creationId xmlns:a16="http://schemas.microsoft.com/office/drawing/2014/main" id="{454C455D-722F-47D4-B3EF-B6A75753E612}"/>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36899FA-D893-46A3-B340-ECEA460199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DEFFE7B9-00B5-40D9-9165-B5DD872598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9E8C741B-1680-4BEC-B7ED-35ED79F293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B8E0B5F2-DD39-4FB6-8633-80E43E938D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33E1B28-A4A6-4725-B829-7953936B8A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38187</xdr:rowOff>
    </xdr:from>
    <xdr:to>
      <xdr:col>55</xdr:col>
      <xdr:colOff>50800</xdr:colOff>
      <xdr:row>85</xdr:row>
      <xdr:rowOff>139787</xdr:rowOff>
    </xdr:to>
    <xdr:sp macro="" textlink="">
      <xdr:nvSpPr>
        <xdr:cNvPr id="312" name="楕円 311">
          <a:extLst>
            <a:ext uri="{FF2B5EF4-FFF2-40B4-BE49-F238E27FC236}">
              <a16:creationId xmlns:a16="http://schemas.microsoft.com/office/drawing/2014/main" id="{0B39A449-0366-4915-843E-1A83D5F07911}"/>
            </a:ext>
          </a:extLst>
        </xdr:cNvPr>
        <xdr:cNvSpPr/>
      </xdr:nvSpPr>
      <xdr:spPr>
        <a:xfrm>
          <a:off x="10426700" y="14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169014</xdr:rowOff>
    </xdr:from>
    <xdr:ext cx="469744" cy="259045"/>
    <xdr:sp macro="" textlink="">
      <xdr:nvSpPr>
        <xdr:cNvPr id="313" name="【公営住宅】&#10;一人当たり面積該当値テキスト">
          <a:extLst>
            <a:ext uri="{FF2B5EF4-FFF2-40B4-BE49-F238E27FC236}">
              <a16:creationId xmlns:a16="http://schemas.microsoft.com/office/drawing/2014/main" id="{9708E0D5-2B68-4DCC-988A-91858E6A0DD2}"/>
            </a:ext>
          </a:extLst>
        </xdr:cNvPr>
        <xdr:cNvSpPr txBox="1"/>
      </xdr:nvSpPr>
      <xdr:spPr>
        <a:xfrm>
          <a:off x="10515600" y="143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40336</xdr:rowOff>
    </xdr:from>
    <xdr:to>
      <xdr:col>50</xdr:col>
      <xdr:colOff>165100</xdr:colOff>
      <xdr:row>85</xdr:row>
      <xdr:rowOff>141936</xdr:rowOff>
    </xdr:to>
    <xdr:sp macro="" textlink="">
      <xdr:nvSpPr>
        <xdr:cNvPr id="314" name="楕円 313">
          <a:extLst>
            <a:ext uri="{FF2B5EF4-FFF2-40B4-BE49-F238E27FC236}">
              <a16:creationId xmlns:a16="http://schemas.microsoft.com/office/drawing/2014/main" id="{6E4221C4-B42C-4906-B200-328DAD9CE69D}"/>
            </a:ext>
          </a:extLst>
        </xdr:cNvPr>
        <xdr:cNvSpPr/>
      </xdr:nvSpPr>
      <xdr:spPr>
        <a:xfrm>
          <a:off x="9588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88987</xdr:rowOff>
    </xdr:from>
    <xdr:to>
      <xdr:col>55</xdr:col>
      <xdr:colOff>0</xdr:colOff>
      <xdr:row>85</xdr:row>
      <xdr:rowOff>91136</xdr:rowOff>
    </xdr:to>
    <xdr:cxnSp macro="">
      <xdr:nvCxnSpPr>
        <xdr:cNvPr id="315" name="直線コネクタ 314">
          <a:extLst>
            <a:ext uri="{FF2B5EF4-FFF2-40B4-BE49-F238E27FC236}">
              <a16:creationId xmlns:a16="http://schemas.microsoft.com/office/drawing/2014/main" id="{9DD245CF-3A29-4522-9BA7-9BA0E3EDB887}"/>
            </a:ext>
          </a:extLst>
        </xdr:cNvPr>
        <xdr:cNvCxnSpPr/>
      </xdr:nvCxnSpPr>
      <xdr:spPr>
        <a:xfrm flipV="1">
          <a:off x="9639300" y="14662237"/>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16" name="n_1aveValue【公営住宅】&#10;一人当たり面積">
          <a:extLst>
            <a:ext uri="{FF2B5EF4-FFF2-40B4-BE49-F238E27FC236}">
              <a16:creationId xmlns:a16="http://schemas.microsoft.com/office/drawing/2014/main" id="{259C118A-1287-4964-BDAF-D0DC26FA2C46}"/>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17" name="n_2aveValue【公営住宅】&#10;一人当たり面積">
          <a:extLst>
            <a:ext uri="{FF2B5EF4-FFF2-40B4-BE49-F238E27FC236}">
              <a16:creationId xmlns:a16="http://schemas.microsoft.com/office/drawing/2014/main" id="{03A67626-CB76-494F-A2DA-ED3CDE476719}"/>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18" name="n_3aveValue【公営住宅】&#10;一人当たり面積">
          <a:extLst>
            <a:ext uri="{FF2B5EF4-FFF2-40B4-BE49-F238E27FC236}">
              <a16:creationId xmlns:a16="http://schemas.microsoft.com/office/drawing/2014/main" id="{3C1C1F46-5A8E-4CDD-A40E-83D3390A6C12}"/>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19" name="n_4aveValue【公営住宅】&#10;一人当たり面積">
          <a:extLst>
            <a:ext uri="{FF2B5EF4-FFF2-40B4-BE49-F238E27FC236}">
              <a16:creationId xmlns:a16="http://schemas.microsoft.com/office/drawing/2014/main" id="{3939DC88-7B98-4EEC-A89F-C7679DC529D1}"/>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158463</xdr:rowOff>
    </xdr:from>
    <xdr:ext cx="469744" cy="259045"/>
    <xdr:sp macro="" textlink="">
      <xdr:nvSpPr>
        <xdr:cNvPr id="320" name="n_1mainValue【公営住宅】&#10;一人当たり面積">
          <a:extLst>
            <a:ext uri="{FF2B5EF4-FFF2-40B4-BE49-F238E27FC236}">
              <a16:creationId xmlns:a16="http://schemas.microsoft.com/office/drawing/2014/main" id="{1AA89483-C5C1-4513-9C30-1806FF0A6EF8}"/>
            </a:ext>
          </a:extLst>
        </xdr:cNvPr>
        <xdr:cNvSpPr txBox="1"/>
      </xdr:nvSpPr>
      <xdr:spPr>
        <a:xfrm>
          <a:off x="9391727" y="1438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8A0095DB-1C23-4D7A-B2B1-E4E68C3876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621FCC5F-5F1E-45DA-9CE4-03DA277536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F6B5B2F4-468E-4065-8067-586D80CDBC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B51F6182-551E-4BA4-B8DD-C54FC0C20C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CACE16F1-56B4-414E-8B0E-C5B01CA71B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CD8CF55E-6283-4FAB-AD41-F7ADE638B63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BDB59C0B-F85A-4535-9AAE-82B11869DF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ADBC47F8-2E7A-41C4-B5B0-E0209EA7A6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015494CA-CE1E-4874-A2BA-DCB89B34CB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24C7C48A-B8B2-437D-8910-AA5829ACF0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BC1BE2D8-670A-4C0A-A01D-AE78680B5C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FB7F459C-1417-4C83-B5C3-366FD88810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7F91E6D1-FF10-41CC-A392-0BDF39ADA2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7EFA0C6C-1C21-477B-8F2C-7C1E0E6B16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A5B24F85-8174-474D-AEC2-82BA37FA93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2BD35B81-02CF-4D78-87F1-346DF86602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4744043E-9F7E-4954-9053-95AAA4044F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0261B55D-2526-4D73-B54E-3182A6BC61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D6B6A024-23A0-4E00-90FE-AE41C20C58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5E710ADD-69F0-4FCC-845B-03D7E83A29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8CA5D42A-0DB7-4EE7-99D5-43D97800A1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63D148DF-AEE0-4219-87A0-23BABF9744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F1673BC3-1A35-425B-B494-9B2C43CBDE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2A92D785-73DE-4887-AF2C-A40AED6B2C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4269CC27-EBFF-4F59-A62B-EE9C8204BF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A4BE6B33-92CA-4927-8855-39218419620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AFA63ED3-4EBA-4187-AF6A-B0A15F4CB6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3177B56C-E1E3-4BC0-AD6B-E18A0C5338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E7BFC3ED-3CA8-40B1-962C-581402D888F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47B97CD0-6467-415B-BA30-0B631FAABDD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ED2ECC7F-2630-466E-AFC3-DB6F321FC6A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35E06FFE-2D13-4D55-B2D7-6A9482C01AF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A9342082-1716-45AE-8D3C-D5A4ED0F74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16484B58-B8D5-4248-BE1F-CABAE832CB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D21D9C1C-9363-4823-A536-E07C9480AB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00EBAA57-6A30-4CBD-8A79-AC22509AD5F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57" name="テキスト ボックス 356">
          <a:extLst>
            <a:ext uri="{FF2B5EF4-FFF2-40B4-BE49-F238E27FC236}">
              <a16:creationId xmlns:a16="http://schemas.microsoft.com/office/drawing/2014/main" id="{B6A59562-1827-4ADB-9CFD-D3EFF56FD32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8F72344A-41B2-4924-9430-32D04F1734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8D3AC907-FA71-4358-AA3B-3471DEDADF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60" name="直線コネクタ 359">
          <a:extLst>
            <a:ext uri="{FF2B5EF4-FFF2-40B4-BE49-F238E27FC236}">
              <a16:creationId xmlns:a16="http://schemas.microsoft.com/office/drawing/2014/main" id="{236B22CC-5B84-49B9-9AC4-AF34EFDA2A78}"/>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61" name="【認定こども園・幼稚園・保育所】&#10;有形固定資産減価償却率最小値テキスト">
          <a:extLst>
            <a:ext uri="{FF2B5EF4-FFF2-40B4-BE49-F238E27FC236}">
              <a16:creationId xmlns:a16="http://schemas.microsoft.com/office/drawing/2014/main" id="{8CC2CC44-0553-47B6-9A2E-A4E5E98434B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62" name="直線コネクタ 361">
          <a:extLst>
            <a:ext uri="{FF2B5EF4-FFF2-40B4-BE49-F238E27FC236}">
              <a16:creationId xmlns:a16="http://schemas.microsoft.com/office/drawing/2014/main" id="{9B71D4AF-F760-4043-87B7-BA8C0FC5CBD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63" name="【認定こども園・幼稚園・保育所】&#10;有形固定資産減価償却率最大値テキスト">
          <a:extLst>
            <a:ext uri="{FF2B5EF4-FFF2-40B4-BE49-F238E27FC236}">
              <a16:creationId xmlns:a16="http://schemas.microsoft.com/office/drawing/2014/main" id="{A97BD571-2FE0-4D38-91B1-FE5745248F3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4" name="直線コネクタ 363">
          <a:extLst>
            <a:ext uri="{FF2B5EF4-FFF2-40B4-BE49-F238E27FC236}">
              <a16:creationId xmlns:a16="http://schemas.microsoft.com/office/drawing/2014/main" id="{CC1A7FB1-EDD7-4A2F-8C4B-AA8CF1F9CB8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9E824B91-857C-47D0-A858-983D12D0CE6E}"/>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66" name="フローチャート: 判断 365">
          <a:extLst>
            <a:ext uri="{FF2B5EF4-FFF2-40B4-BE49-F238E27FC236}">
              <a16:creationId xmlns:a16="http://schemas.microsoft.com/office/drawing/2014/main" id="{9B313253-7AEF-4A69-B0C1-9A80540C34CA}"/>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367" name="フローチャート: 判断 366">
          <a:extLst>
            <a:ext uri="{FF2B5EF4-FFF2-40B4-BE49-F238E27FC236}">
              <a16:creationId xmlns:a16="http://schemas.microsoft.com/office/drawing/2014/main" id="{B80512B8-BB67-4705-A16E-DFE6D05E54B3}"/>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368" name="フローチャート: 判断 367">
          <a:extLst>
            <a:ext uri="{FF2B5EF4-FFF2-40B4-BE49-F238E27FC236}">
              <a16:creationId xmlns:a16="http://schemas.microsoft.com/office/drawing/2014/main" id="{F78B65DB-8213-4BE4-B855-552824463BAA}"/>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369" name="フローチャート: 判断 368">
          <a:extLst>
            <a:ext uri="{FF2B5EF4-FFF2-40B4-BE49-F238E27FC236}">
              <a16:creationId xmlns:a16="http://schemas.microsoft.com/office/drawing/2014/main" id="{7F8AB379-7EF1-4F9C-8CA3-ECDCAE83340D}"/>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370" name="フローチャート: 判断 369">
          <a:extLst>
            <a:ext uri="{FF2B5EF4-FFF2-40B4-BE49-F238E27FC236}">
              <a16:creationId xmlns:a16="http://schemas.microsoft.com/office/drawing/2014/main" id="{737161DF-95A6-4F1C-BF36-D8E918BBE01E}"/>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83BD03FF-5599-4637-BA39-31A46E568B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29B36286-6FFA-4D49-9C1A-CA555577F1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A57FD340-3129-48AA-88D4-12012A652D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A84E7908-03BC-4F63-97FC-5B8075AB8C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D9AE5A9A-805D-4724-82BF-79F8779F42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76" name="楕円 375">
          <a:extLst>
            <a:ext uri="{FF2B5EF4-FFF2-40B4-BE49-F238E27FC236}">
              <a16:creationId xmlns:a16="http://schemas.microsoft.com/office/drawing/2014/main" id="{0FDA2C46-9945-43F1-96BE-7C7816E79DAA}"/>
            </a:ext>
          </a:extLst>
        </xdr:cNvPr>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377" name="【認定こども園・幼稚園・保育所】&#10;有形固定資産減価償却率該当値テキスト">
          <a:extLst>
            <a:ext uri="{FF2B5EF4-FFF2-40B4-BE49-F238E27FC236}">
              <a16:creationId xmlns:a16="http://schemas.microsoft.com/office/drawing/2014/main" id="{F03F07B5-4E2A-4F90-9DF9-0C45E713E954}"/>
            </a:ext>
          </a:extLst>
        </xdr:cNvPr>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22860</xdr:rowOff>
    </xdr:from>
    <xdr:to>
      <xdr:col>81</xdr:col>
      <xdr:colOff>101600</xdr:colOff>
      <xdr:row>34</xdr:row>
      <xdr:rowOff>124460</xdr:rowOff>
    </xdr:to>
    <xdr:sp macro="" textlink="">
      <xdr:nvSpPr>
        <xdr:cNvPr id="378" name="楕円 377">
          <a:extLst>
            <a:ext uri="{FF2B5EF4-FFF2-40B4-BE49-F238E27FC236}">
              <a16:creationId xmlns:a16="http://schemas.microsoft.com/office/drawing/2014/main" id="{ECC1239A-CEA3-4AC9-BF6A-7E5A466A35FB}"/>
            </a:ext>
          </a:extLst>
        </xdr:cNvPr>
        <xdr:cNvSpPr/>
      </xdr:nvSpPr>
      <xdr:spPr>
        <a:xfrm>
          <a:off x="1543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73660</xdr:rowOff>
    </xdr:from>
    <xdr:to>
      <xdr:col>85</xdr:col>
      <xdr:colOff>127000</xdr:colOff>
      <xdr:row>36</xdr:row>
      <xdr:rowOff>60960</xdr:rowOff>
    </xdr:to>
    <xdr:cxnSp macro="">
      <xdr:nvCxnSpPr>
        <xdr:cNvPr id="379" name="直線コネクタ 378">
          <a:extLst>
            <a:ext uri="{FF2B5EF4-FFF2-40B4-BE49-F238E27FC236}">
              <a16:creationId xmlns:a16="http://schemas.microsoft.com/office/drawing/2014/main" id="{A0B5D3D2-B970-447D-9B2A-7C281D30F537}"/>
            </a:ext>
          </a:extLst>
        </xdr:cNvPr>
        <xdr:cNvCxnSpPr/>
      </xdr:nvCxnSpPr>
      <xdr:spPr>
        <a:xfrm>
          <a:off x="15481300" y="590296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2FC6149D-0CFF-40B4-96EE-1E813DE826FD}"/>
            </a:ext>
          </a:extLst>
        </xdr:cNvPr>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F432D692-3E6A-4119-845E-6DFFC35C885A}"/>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E3BCC756-B908-44F1-AA8E-95A0A4F7278C}"/>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383" name="n_4aveValue【認定こども園・幼稚園・保育所】&#10;有形固定資産減価償却率">
          <a:extLst>
            <a:ext uri="{FF2B5EF4-FFF2-40B4-BE49-F238E27FC236}">
              <a16:creationId xmlns:a16="http://schemas.microsoft.com/office/drawing/2014/main" id="{8D9F2600-1ED7-48DA-8E38-B484245C2392}"/>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140987</xdr:rowOff>
    </xdr:from>
    <xdr:ext cx="405111" cy="259045"/>
    <xdr:sp macro="" textlink="">
      <xdr:nvSpPr>
        <xdr:cNvPr id="384" name="n_1mainValue【認定こども園・幼稚園・保育所】&#10;有形固定資産減価償却率">
          <a:extLst>
            <a:ext uri="{FF2B5EF4-FFF2-40B4-BE49-F238E27FC236}">
              <a16:creationId xmlns:a16="http://schemas.microsoft.com/office/drawing/2014/main" id="{0AC2C370-A85F-4DE3-A752-C0423729CC9E}"/>
            </a:ext>
          </a:extLst>
        </xdr:cNvPr>
        <xdr:cNvSpPr txBox="1"/>
      </xdr:nvSpPr>
      <xdr:spPr>
        <a:xfrm>
          <a:off x="1526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65752666-0833-435A-8F4A-22F6071502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AACE4595-5EEB-4D08-961E-E0915E5B98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2D98844F-33DA-4E36-BBCC-3E88BAF5BB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29BE6C9B-338E-4220-BC5E-1E55394F1F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741DC3FF-60A6-4771-9522-C550EBA125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AE07948B-302C-4969-A5BA-8EAF129F0E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8BE02172-1D1B-46B0-B3F2-996EF2A2EB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B5D25FE7-EAA5-4399-BA21-AE0DEA354F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1E6EA8AA-0D34-4799-8A6B-D9CC69F99B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C1992F6B-FAA4-4AB5-A02D-D4C38F54F7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a:extLst>
            <a:ext uri="{FF2B5EF4-FFF2-40B4-BE49-F238E27FC236}">
              <a16:creationId xmlns:a16="http://schemas.microsoft.com/office/drawing/2014/main" id="{16A81479-7E0E-449A-A0C0-7372D37AB4B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6" name="テキスト ボックス 395">
          <a:extLst>
            <a:ext uri="{FF2B5EF4-FFF2-40B4-BE49-F238E27FC236}">
              <a16:creationId xmlns:a16="http://schemas.microsoft.com/office/drawing/2014/main" id="{1CA329C0-F160-4C40-9033-0BB6A192B8C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a:extLst>
            <a:ext uri="{FF2B5EF4-FFF2-40B4-BE49-F238E27FC236}">
              <a16:creationId xmlns:a16="http://schemas.microsoft.com/office/drawing/2014/main" id="{D4257295-F1CB-48FB-86A1-CBDB18C7B60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8" name="テキスト ボックス 397">
          <a:extLst>
            <a:ext uri="{FF2B5EF4-FFF2-40B4-BE49-F238E27FC236}">
              <a16:creationId xmlns:a16="http://schemas.microsoft.com/office/drawing/2014/main" id="{DF993D14-1F9A-40AE-BE1B-522CB6921B5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a:extLst>
            <a:ext uri="{FF2B5EF4-FFF2-40B4-BE49-F238E27FC236}">
              <a16:creationId xmlns:a16="http://schemas.microsoft.com/office/drawing/2014/main" id="{4EEB5090-7478-458D-84EA-D21876CA52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0" name="テキスト ボックス 399">
          <a:extLst>
            <a:ext uri="{FF2B5EF4-FFF2-40B4-BE49-F238E27FC236}">
              <a16:creationId xmlns:a16="http://schemas.microsoft.com/office/drawing/2014/main" id="{BDFD36AE-9CEF-4902-905B-CE04171193F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a:extLst>
            <a:ext uri="{FF2B5EF4-FFF2-40B4-BE49-F238E27FC236}">
              <a16:creationId xmlns:a16="http://schemas.microsoft.com/office/drawing/2014/main" id="{91F8BA79-5F16-49B7-9CEA-1EA9068FA7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2" name="テキスト ボックス 401">
          <a:extLst>
            <a:ext uri="{FF2B5EF4-FFF2-40B4-BE49-F238E27FC236}">
              <a16:creationId xmlns:a16="http://schemas.microsoft.com/office/drawing/2014/main" id="{50A47C7F-6710-4D33-8AA2-4F144DD67B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97F21F33-0324-451F-A84C-9ABDB9E798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1D6FEAB3-6ACE-4A44-AD71-4282107574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7A68FBD6-3B80-4FB5-86F6-E71BB5F889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06" name="直線コネクタ 405">
          <a:extLst>
            <a:ext uri="{FF2B5EF4-FFF2-40B4-BE49-F238E27FC236}">
              <a16:creationId xmlns:a16="http://schemas.microsoft.com/office/drawing/2014/main" id="{15763A2E-FC30-477F-BAE5-013B9EC6654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1FE184CF-6653-4C94-AC11-4FCB1F4FD11C}"/>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8" name="直線コネクタ 407">
          <a:extLst>
            <a:ext uri="{FF2B5EF4-FFF2-40B4-BE49-F238E27FC236}">
              <a16:creationId xmlns:a16="http://schemas.microsoft.com/office/drawing/2014/main" id="{CA0C61DE-ECFA-4F34-AD7F-943BF877DE6C}"/>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639B265C-67FC-4776-AD64-689B135FC881}"/>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10" name="直線コネクタ 409">
          <a:extLst>
            <a:ext uri="{FF2B5EF4-FFF2-40B4-BE49-F238E27FC236}">
              <a16:creationId xmlns:a16="http://schemas.microsoft.com/office/drawing/2014/main" id="{415B2717-B22E-4326-A5B9-6CFF211B3BE7}"/>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AB956498-0110-4F41-8D23-38D74987ACB3}"/>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12" name="フローチャート: 判断 411">
          <a:extLst>
            <a:ext uri="{FF2B5EF4-FFF2-40B4-BE49-F238E27FC236}">
              <a16:creationId xmlns:a16="http://schemas.microsoft.com/office/drawing/2014/main" id="{DC2B9EC4-DDE7-4B75-9450-A74170B36AE2}"/>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13" name="フローチャート: 判断 412">
          <a:extLst>
            <a:ext uri="{FF2B5EF4-FFF2-40B4-BE49-F238E27FC236}">
              <a16:creationId xmlns:a16="http://schemas.microsoft.com/office/drawing/2014/main" id="{1321C3A9-62A7-40F9-8A14-5936F3940CB4}"/>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14" name="フローチャート: 判断 413">
          <a:extLst>
            <a:ext uri="{FF2B5EF4-FFF2-40B4-BE49-F238E27FC236}">
              <a16:creationId xmlns:a16="http://schemas.microsoft.com/office/drawing/2014/main" id="{FC56C749-BB71-4685-8A73-584CDC5F8B35}"/>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15" name="フローチャート: 判断 414">
          <a:extLst>
            <a:ext uri="{FF2B5EF4-FFF2-40B4-BE49-F238E27FC236}">
              <a16:creationId xmlns:a16="http://schemas.microsoft.com/office/drawing/2014/main" id="{CCD91406-3905-4742-AC50-BD2FBCAA0F97}"/>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16" name="フローチャート: 判断 415">
          <a:extLst>
            <a:ext uri="{FF2B5EF4-FFF2-40B4-BE49-F238E27FC236}">
              <a16:creationId xmlns:a16="http://schemas.microsoft.com/office/drawing/2014/main" id="{664AB065-03BC-4B4C-962C-67161F6E75EF}"/>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C4A77FD5-6E94-456B-93E4-22CD51816F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C12C4B32-4BFA-4087-BC2E-2F27121115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93AF9D72-5DFB-4649-B7CF-6225749D40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58667394-987A-44AD-9E87-93ACBDA63C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5BAEB46E-E138-4494-8EA7-1468138528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22" name="楕円 421">
          <a:extLst>
            <a:ext uri="{FF2B5EF4-FFF2-40B4-BE49-F238E27FC236}">
              <a16:creationId xmlns:a16="http://schemas.microsoft.com/office/drawing/2014/main" id="{11F7AFA6-413E-482E-A937-FB8BC0443C8F}"/>
            </a:ext>
          </a:extLst>
        </xdr:cNvPr>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423" name="【認定こども園・幼稚園・保育所】&#10;一人当たり面積該当値テキスト">
          <a:extLst>
            <a:ext uri="{FF2B5EF4-FFF2-40B4-BE49-F238E27FC236}">
              <a16:creationId xmlns:a16="http://schemas.microsoft.com/office/drawing/2014/main" id="{B4671FD3-604E-46B7-A88E-98811D8D68B1}"/>
            </a:ext>
          </a:extLst>
        </xdr:cNvPr>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424" name="楕円 423">
          <a:extLst>
            <a:ext uri="{FF2B5EF4-FFF2-40B4-BE49-F238E27FC236}">
              <a16:creationId xmlns:a16="http://schemas.microsoft.com/office/drawing/2014/main" id="{A8839534-5B19-4D8B-8F76-1787971F97C2}"/>
            </a:ext>
          </a:extLst>
        </xdr:cNvPr>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69342</xdr:rowOff>
    </xdr:from>
    <xdr:to>
      <xdr:col>116</xdr:col>
      <xdr:colOff>63500</xdr:colOff>
      <xdr:row>40</xdr:row>
      <xdr:rowOff>73914</xdr:rowOff>
    </xdr:to>
    <xdr:cxnSp macro="">
      <xdr:nvCxnSpPr>
        <xdr:cNvPr id="425" name="直線コネクタ 424">
          <a:extLst>
            <a:ext uri="{FF2B5EF4-FFF2-40B4-BE49-F238E27FC236}">
              <a16:creationId xmlns:a16="http://schemas.microsoft.com/office/drawing/2014/main" id="{5FBC7058-4109-4DC5-AB00-E98D29882002}"/>
            </a:ext>
          </a:extLst>
        </xdr:cNvPr>
        <xdr:cNvCxnSpPr/>
      </xdr:nvCxnSpPr>
      <xdr:spPr>
        <a:xfrm flipV="1">
          <a:off x="21323300" y="69273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17EE11C8-287F-474C-8F27-B1BB73A23287}"/>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CB28EAB8-D2AB-4DB3-8623-60066FC6AE93}"/>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28" name="n_3aveValue【認定こども園・幼稚園・保育所】&#10;一人当たり面積">
          <a:extLst>
            <a:ext uri="{FF2B5EF4-FFF2-40B4-BE49-F238E27FC236}">
              <a16:creationId xmlns:a16="http://schemas.microsoft.com/office/drawing/2014/main" id="{8F442F3E-786A-4880-A99F-95052A03A31C}"/>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29" name="n_4aveValue【認定こども園・幼稚園・保育所】&#10;一人当たり面積">
          <a:extLst>
            <a:ext uri="{FF2B5EF4-FFF2-40B4-BE49-F238E27FC236}">
              <a16:creationId xmlns:a16="http://schemas.microsoft.com/office/drawing/2014/main" id="{AD173FB7-43C0-4787-81EA-5F5E8DB456E2}"/>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115841</xdr:rowOff>
    </xdr:from>
    <xdr:ext cx="469744" cy="259045"/>
    <xdr:sp macro="" textlink="">
      <xdr:nvSpPr>
        <xdr:cNvPr id="430" name="n_1mainValue【認定こども園・幼稚園・保育所】&#10;一人当たり面積">
          <a:extLst>
            <a:ext uri="{FF2B5EF4-FFF2-40B4-BE49-F238E27FC236}">
              <a16:creationId xmlns:a16="http://schemas.microsoft.com/office/drawing/2014/main" id="{F521C451-1C86-4EB0-B89C-FAEDD2A7801E}"/>
            </a:ext>
          </a:extLst>
        </xdr:cNvPr>
        <xdr:cNvSpPr txBox="1"/>
      </xdr:nvSpPr>
      <xdr:spPr>
        <a:xfrm>
          <a:off x="21075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B912A2A4-AAA2-4FAC-A7C3-476D88CF41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7E0DCA2B-8DCE-4BE7-900C-31843C741A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8ACCCE78-0C6E-4ACB-B50F-2687B66739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E3F34230-3DE7-4C74-9009-37F58E59BD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308D8A91-0F93-41E6-B4AE-11B0F82DAE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1950F69B-4458-4C01-A89A-B7CD26E5E8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CB0D977F-818F-41A7-AFD4-D592114A39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EEEED56D-F0F2-4781-8119-BB404EE5FB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9B7B2D29-7FE3-44E0-A64A-60B792905D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28FF11E8-835E-491E-9B45-E400E3513C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1" name="テキスト ボックス 440">
          <a:extLst>
            <a:ext uri="{FF2B5EF4-FFF2-40B4-BE49-F238E27FC236}">
              <a16:creationId xmlns:a16="http://schemas.microsoft.com/office/drawing/2014/main" id="{3B9B698E-1AA0-4F15-8CB0-D785A68017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2" name="直線コネクタ 441">
          <a:extLst>
            <a:ext uri="{FF2B5EF4-FFF2-40B4-BE49-F238E27FC236}">
              <a16:creationId xmlns:a16="http://schemas.microsoft.com/office/drawing/2014/main" id="{BD153BC0-29EA-4C6A-B95B-E66F7DE06C3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43" name="テキスト ボックス 442">
          <a:extLst>
            <a:ext uri="{FF2B5EF4-FFF2-40B4-BE49-F238E27FC236}">
              <a16:creationId xmlns:a16="http://schemas.microsoft.com/office/drawing/2014/main" id="{9FDB5208-5C26-4CB9-A2B3-E65DF28E637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4" name="直線コネクタ 443">
          <a:extLst>
            <a:ext uri="{FF2B5EF4-FFF2-40B4-BE49-F238E27FC236}">
              <a16:creationId xmlns:a16="http://schemas.microsoft.com/office/drawing/2014/main" id="{1A7D9B76-CED8-4D1D-A3B8-4BFCD5F87F3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5" name="テキスト ボックス 444">
          <a:extLst>
            <a:ext uri="{FF2B5EF4-FFF2-40B4-BE49-F238E27FC236}">
              <a16:creationId xmlns:a16="http://schemas.microsoft.com/office/drawing/2014/main" id="{86844E6F-C017-4AA7-AD96-16B0A482CB5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6" name="直線コネクタ 445">
          <a:extLst>
            <a:ext uri="{FF2B5EF4-FFF2-40B4-BE49-F238E27FC236}">
              <a16:creationId xmlns:a16="http://schemas.microsoft.com/office/drawing/2014/main" id="{148A1450-24D0-49E4-87C3-CB35403827A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7" name="テキスト ボックス 446">
          <a:extLst>
            <a:ext uri="{FF2B5EF4-FFF2-40B4-BE49-F238E27FC236}">
              <a16:creationId xmlns:a16="http://schemas.microsoft.com/office/drawing/2014/main" id="{F13256E3-D2FC-4E49-86B3-3A36BACB88F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8" name="直線コネクタ 447">
          <a:extLst>
            <a:ext uri="{FF2B5EF4-FFF2-40B4-BE49-F238E27FC236}">
              <a16:creationId xmlns:a16="http://schemas.microsoft.com/office/drawing/2014/main" id="{F7B46B34-11E5-4EDA-9243-1FB1F1F1E06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9" name="テキスト ボックス 448">
          <a:extLst>
            <a:ext uri="{FF2B5EF4-FFF2-40B4-BE49-F238E27FC236}">
              <a16:creationId xmlns:a16="http://schemas.microsoft.com/office/drawing/2014/main" id="{104579AC-F70B-4A71-A85E-247B0539ACB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039340A2-1A2C-4BDE-8622-8D0AB9C6D5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a:extLst>
            <a:ext uri="{FF2B5EF4-FFF2-40B4-BE49-F238E27FC236}">
              <a16:creationId xmlns:a16="http://schemas.microsoft.com/office/drawing/2014/main" id="{A01D90AD-30A5-4A82-8054-945C8E02A44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EFAEE01C-6C91-4F5B-8FE2-F14E3C1DE8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53" name="直線コネクタ 452">
          <a:extLst>
            <a:ext uri="{FF2B5EF4-FFF2-40B4-BE49-F238E27FC236}">
              <a16:creationId xmlns:a16="http://schemas.microsoft.com/office/drawing/2014/main" id="{6BEF2658-333F-4C33-8B04-2D5C0F494A7B}"/>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05A1BBEC-D993-4122-B413-DAB3BCC1C267}"/>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55" name="直線コネクタ 454">
          <a:extLst>
            <a:ext uri="{FF2B5EF4-FFF2-40B4-BE49-F238E27FC236}">
              <a16:creationId xmlns:a16="http://schemas.microsoft.com/office/drawing/2014/main" id="{753CC65A-8690-4EFD-8BD9-672BEA0641C8}"/>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EB2DD0CF-048B-4F92-8DFF-8FA0E77FAFCB}"/>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57" name="直線コネクタ 456">
          <a:extLst>
            <a:ext uri="{FF2B5EF4-FFF2-40B4-BE49-F238E27FC236}">
              <a16:creationId xmlns:a16="http://schemas.microsoft.com/office/drawing/2014/main" id="{3C8BB430-8E47-45E5-8CA1-C41DCE712C99}"/>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C498063C-D298-4FF2-A68E-70BA3C88B6D7}"/>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59" name="フローチャート: 判断 458">
          <a:extLst>
            <a:ext uri="{FF2B5EF4-FFF2-40B4-BE49-F238E27FC236}">
              <a16:creationId xmlns:a16="http://schemas.microsoft.com/office/drawing/2014/main" id="{1F073393-607D-40AA-A8A9-36B02E0D4832}"/>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60" name="フローチャート: 判断 459">
          <a:extLst>
            <a:ext uri="{FF2B5EF4-FFF2-40B4-BE49-F238E27FC236}">
              <a16:creationId xmlns:a16="http://schemas.microsoft.com/office/drawing/2014/main" id="{95641B21-976E-4F30-86D1-C6F35BDD580B}"/>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61" name="フローチャート: 判断 460">
          <a:extLst>
            <a:ext uri="{FF2B5EF4-FFF2-40B4-BE49-F238E27FC236}">
              <a16:creationId xmlns:a16="http://schemas.microsoft.com/office/drawing/2014/main" id="{50199983-72C1-442F-B760-D7595F36B776}"/>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62" name="フローチャート: 判断 461">
          <a:extLst>
            <a:ext uri="{FF2B5EF4-FFF2-40B4-BE49-F238E27FC236}">
              <a16:creationId xmlns:a16="http://schemas.microsoft.com/office/drawing/2014/main" id="{BBD1FAE1-8E8A-49BC-8428-38DF916BFA04}"/>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63" name="フローチャート: 判断 462">
          <a:extLst>
            <a:ext uri="{FF2B5EF4-FFF2-40B4-BE49-F238E27FC236}">
              <a16:creationId xmlns:a16="http://schemas.microsoft.com/office/drawing/2014/main" id="{46E5CE1C-B0A7-4A68-90F6-CDB3CA5B745A}"/>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650BF8E2-2587-4F12-907A-C8D4FDAAB8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97BEF158-C8BF-4655-B7CB-4742695BD5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4AFEAD87-0BCD-47E2-B0DC-CF51D1E43A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82639A4C-D5E9-4D75-8BA9-1781C67AB2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16BBE469-E933-420A-8036-E7CB5DD87B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xdr:rowOff>
    </xdr:from>
    <xdr:to>
      <xdr:col>85</xdr:col>
      <xdr:colOff>177800</xdr:colOff>
      <xdr:row>57</xdr:row>
      <xdr:rowOff>110236</xdr:rowOff>
    </xdr:to>
    <xdr:sp macro="" textlink="">
      <xdr:nvSpPr>
        <xdr:cNvPr id="469" name="楕円 468">
          <a:extLst>
            <a:ext uri="{FF2B5EF4-FFF2-40B4-BE49-F238E27FC236}">
              <a16:creationId xmlns:a16="http://schemas.microsoft.com/office/drawing/2014/main" id="{DC8C88DB-D6AA-4F5F-8F8D-2B8E3B1FDA77}"/>
            </a:ext>
          </a:extLst>
        </xdr:cNvPr>
        <xdr:cNvSpPr/>
      </xdr:nvSpPr>
      <xdr:spPr>
        <a:xfrm>
          <a:off x="162687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31513</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E70E0BBA-9A7C-4AD7-8FEC-AE1BFA796A7A}"/>
            </a:ext>
          </a:extLst>
        </xdr:cNvPr>
        <xdr:cNvSpPr txBox="1"/>
      </xdr:nvSpPr>
      <xdr:spPr>
        <a:xfrm>
          <a:off x="16357600" y="96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471" name="楕円 470">
          <a:extLst>
            <a:ext uri="{FF2B5EF4-FFF2-40B4-BE49-F238E27FC236}">
              <a16:creationId xmlns:a16="http://schemas.microsoft.com/office/drawing/2014/main" id="{F411C887-8B59-44CE-9B11-B7BD173CF964}"/>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59436</xdr:rowOff>
    </xdr:to>
    <xdr:cxnSp macro="">
      <xdr:nvCxnSpPr>
        <xdr:cNvPr id="472" name="直線コネクタ 471">
          <a:extLst>
            <a:ext uri="{FF2B5EF4-FFF2-40B4-BE49-F238E27FC236}">
              <a16:creationId xmlns:a16="http://schemas.microsoft.com/office/drawing/2014/main" id="{50E81A71-EE26-4A3B-95DA-3E37B4A27A1F}"/>
            </a:ext>
          </a:extLst>
        </xdr:cNvPr>
        <xdr:cNvCxnSpPr/>
      </xdr:nvCxnSpPr>
      <xdr:spPr>
        <a:xfrm>
          <a:off x="15481300" y="97840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473" name="n_1aveValue【学校施設】&#10;有形固定資産減価償却率">
          <a:extLst>
            <a:ext uri="{FF2B5EF4-FFF2-40B4-BE49-F238E27FC236}">
              <a16:creationId xmlns:a16="http://schemas.microsoft.com/office/drawing/2014/main" id="{532BF548-44DB-4058-87BA-5926F6017CDE}"/>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74" name="n_2aveValue【学校施設】&#10;有形固定資産減価償却率">
          <a:extLst>
            <a:ext uri="{FF2B5EF4-FFF2-40B4-BE49-F238E27FC236}">
              <a16:creationId xmlns:a16="http://schemas.microsoft.com/office/drawing/2014/main" id="{C4487E29-B704-496C-96B6-9458E554335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75" name="n_3aveValue【学校施設】&#10;有形固定資産減価償却率">
          <a:extLst>
            <a:ext uri="{FF2B5EF4-FFF2-40B4-BE49-F238E27FC236}">
              <a16:creationId xmlns:a16="http://schemas.microsoft.com/office/drawing/2014/main" id="{F0D8D8A7-197E-4AC9-882E-0D85395FF908}"/>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76" name="n_4aveValue【学校施設】&#10;有形固定資産減価償却率">
          <a:extLst>
            <a:ext uri="{FF2B5EF4-FFF2-40B4-BE49-F238E27FC236}">
              <a16:creationId xmlns:a16="http://schemas.microsoft.com/office/drawing/2014/main" id="{7A303871-0EFE-4FE0-AEC6-5B7C20525F1E}"/>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477" name="n_1mainValue【学校施設】&#10;有形固定資産減価償却率">
          <a:extLst>
            <a:ext uri="{FF2B5EF4-FFF2-40B4-BE49-F238E27FC236}">
              <a16:creationId xmlns:a16="http://schemas.microsoft.com/office/drawing/2014/main" id="{DE1AE7F3-5FCE-4335-BBE6-4FBC4A62A756}"/>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331CC9DE-9B3E-4FFA-AF3C-0989D2DC0A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F78B3AC6-03A7-4EBC-8B99-0A2E1B5066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2349DF6B-1D12-4954-B00F-5928748627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95E65FE7-3A0A-4A1A-8567-46BD735E90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832BCBC2-C335-472D-B779-A18A56181D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7F47FE15-1DAC-4E6E-9123-B126138396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C775E5A3-6E93-40ED-9138-5035E6F6AB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5A19455F-3CDE-417D-9EE5-9E23B1CF6B1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A75E4E47-54CE-4A64-B0A6-CDC2BE3126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BDA682FB-E2A2-44D4-AABC-E9BD8AD27B2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0E997761-A086-4875-BC3F-30615ED46B3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A93E0562-28DA-41EF-916A-3D107CEFE30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300580BE-E534-4874-83D9-89B536061FF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367ABA18-54BA-4671-B29A-92BAFA28D31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541CB98B-A060-4632-BAF4-994E96D97DF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2F88A8FC-F4BC-4EF0-B8EC-E2F8C62D2BD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D9EC5620-98F8-41AD-BE9D-12C541ED08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5" name="テキスト ボックス 494">
          <a:extLst>
            <a:ext uri="{FF2B5EF4-FFF2-40B4-BE49-F238E27FC236}">
              <a16:creationId xmlns:a16="http://schemas.microsoft.com/office/drawing/2014/main" id="{65534CE4-FC82-4EB8-9450-53E6DABE036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C669D6A4-0649-4666-89F3-F4AF805C1F6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7" name="テキスト ボックス 496">
          <a:extLst>
            <a:ext uri="{FF2B5EF4-FFF2-40B4-BE49-F238E27FC236}">
              <a16:creationId xmlns:a16="http://schemas.microsoft.com/office/drawing/2014/main" id="{72BCD097-3235-4B7D-B401-A2AA9204A00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525D079C-D193-4D67-AF72-E5E48472D71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a:extLst>
            <a:ext uri="{FF2B5EF4-FFF2-40B4-BE49-F238E27FC236}">
              <a16:creationId xmlns:a16="http://schemas.microsoft.com/office/drawing/2014/main" id="{BF602EC5-1064-43BE-9FE0-D6E4184C302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825B0419-BB1D-4312-8BDE-84353FE64F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a:extLst>
            <a:ext uri="{FF2B5EF4-FFF2-40B4-BE49-F238E27FC236}">
              <a16:creationId xmlns:a16="http://schemas.microsoft.com/office/drawing/2014/main" id="{3018171E-B3C1-40DD-BA1A-7A392397D5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a:extLst>
            <a:ext uri="{FF2B5EF4-FFF2-40B4-BE49-F238E27FC236}">
              <a16:creationId xmlns:a16="http://schemas.microsoft.com/office/drawing/2014/main" id="{96405AB2-4817-40CA-8AFD-76EC4F2DCF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03" name="直線コネクタ 502">
          <a:extLst>
            <a:ext uri="{FF2B5EF4-FFF2-40B4-BE49-F238E27FC236}">
              <a16:creationId xmlns:a16="http://schemas.microsoft.com/office/drawing/2014/main" id="{02DADBD2-62B9-4DDD-BECC-54F1D31A09A8}"/>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04" name="【学校施設】&#10;一人当たり面積最小値テキスト">
          <a:extLst>
            <a:ext uri="{FF2B5EF4-FFF2-40B4-BE49-F238E27FC236}">
              <a16:creationId xmlns:a16="http://schemas.microsoft.com/office/drawing/2014/main" id="{C154E366-71EE-41F7-93EB-DC42EDCC07ED}"/>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05" name="直線コネクタ 504">
          <a:extLst>
            <a:ext uri="{FF2B5EF4-FFF2-40B4-BE49-F238E27FC236}">
              <a16:creationId xmlns:a16="http://schemas.microsoft.com/office/drawing/2014/main" id="{6B3E754E-3F16-489C-AB17-21B30C015ACB}"/>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06" name="【学校施設】&#10;一人当たり面積最大値テキスト">
          <a:extLst>
            <a:ext uri="{FF2B5EF4-FFF2-40B4-BE49-F238E27FC236}">
              <a16:creationId xmlns:a16="http://schemas.microsoft.com/office/drawing/2014/main" id="{38BFD946-CE47-4CAE-AE2D-F46ADD09D281}"/>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07" name="直線コネクタ 506">
          <a:extLst>
            <a:ext uri="{FF2B5EF4-FFF2-40B4-BE49-F238E27FC236}">
              <a16:creationId xmlns:a16="http://schemas.microsoft.com/office/drawing/2014/main" id="{8D814F60-F342-4D7A-B7D4-4B28BFFFA087}"/>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08" name="【学校施設】&#10;一人当たり面積平均値テキスト">
          <a:extLst>
            <a:ext uri="{FF2B5EF4-FFF2-40B4-BE49-F238E27FC236}">
              <a16:creationId xmlns:a16="http://schemas.microsoft.com/office/drawing/2014/main" id="{DA5DE96F-F9D6-43FE-B05D-5F730CAD6035}"/>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09" name="フローチャート: 判断 508">
          <a:extLst>
            <a:ext uri="{FF2B5EF4-FFF2-40B4-BE49-F238E27FC236}">
              <a16:creationId xmlns:a16="http://schemas.microsoft.com/office/drawing/2014/main" id="{FBBA37FD-F9E2-4182-B407-A10A50E0D853}"/>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10" name="フローチャート: 判断 509">
          <a:extLst>
            <a:ext uri="{FF2B5EF4-FFF2-40B4-BE49-F238E27FC236}">
              <a16:creationId xmlns:a16="http://schemas.microsoft.com/office/drawing/2014/main" id="{51638A09-7336-4112-93EF-FBDFC31CBD06}"/>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11" name="フローチャート: 判断 510">
          <a:extLst>
            <a:ext uri="{FF2B5EF4-FFF2-40B4-BE49-F238E27FC236}">
              <a16:creationId xmlns:a16="http://schemas.microsoft.com/office/drawing/2014/main" id="{260382EE-B29F-4BD7-9A64-A94D19C283C1}"/>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12" name="フローチャート: 判断 511">
          <a:extLst>
            <a:ext uri="{FF2B5EF4-FFF2-40B4-BE49-F238E27FC236}">
              <a16:creationId xmlns:a16="http://schemas.microsoft.com/office/drawing/2014/main" id="{0B084389-5552-4B88-834C-5813A9A8C945}"/>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13" name="フローチャート: 判断 512">
          <a:extLst>
            <a:ext uri="{FF2B5EF4-FFF2-40B4-BE49-F238E27FC236}">
              <a16:creationId xmlns:a16="http://schemas.microsoft.com/office/drawing/2014/main" id="{7099AD5B-46DE-41B9-8D12-87C4F8CAF227}"/>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736B105B-08AC-4E68-BA6E-51BD9523208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EF69630F-86FB-4C3B-9F9C-E512EEC768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2E26D6A3-CA6D-4B49-A7C7-55066CCD7A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9C8C9A99-F732-461E-B12B-166C060C23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403DC4D3-813F-4BA9-B017-F77263E9A5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xdr:rowOff>
    </xdr:from>
    <xdr:to>
      <xdr:col>116</xdr:col>
      <xdr:colOff>114300</xdr:colOff>
      <xdr:row>63</xdr:row>
      <xdr:rowOff>114971</xdr:rowOff>
    </xdr:to>
    <xdr:sp macro="" textlink="">
      <xdr:nvSpPr>
        <xdr:cNvPr id="519" name="楕円 518">
          <a:extLst>
            <a:ext uri="{FF2B5EF4-FFF2-40B4-BE49-F238E27FC236}">
              <a16:creationId xmlns:a16="http://schemas.microsoft.com/office/drawing/2014/main" id="{13712CAE-5A39-4551-BD90-1E4F0B16DF93}"/>
            </a:ext>
          </a:extLst>
        </xdr:cNvPr>
        <xdr:cNvSpPr/>
      </xdr:nvSpPr>
      <xdr:spPr>
        <a:xfrm>
          <a:off x="22110700" y="10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99748</xdr:rowOff>
    </xdr:from>
    <xdr:ext cx="469744" cy="259045"/>
    <xdr:sp macro="" textlink="">
      <xdr:nvSpPr>
        <xdr:cNvPr id="520" name="【学校施設】&#10;一人当たり面積該当値テキスト">
          <a:extLst>
            <a:ext uri="{FF2B5EF4-FFF2-40B4-BE49-F238E27FC236}">
              <a16:creationId xmlns:a16="http://schemas.microsoft.com/office/drawing/2014/main" id="{930BA0B7-B4F2-4834-8886-3C2601EDB4D2}"/>
            </a:ext>
          </a:extLst>
        </xdr:cNvPr>
        <xdr:cNvSpPr txBox="1"/>
      </xdr:nvSpPr>
      <xdr:spPr>
        <a:xfrm>
          <a:off x="22199600" y="107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18433</xdr:rowOff>
    </xdr:from>
    <xdr:to>
      <xdr:col>112</xdr:col>
      <xdr:colOff>38100</xdr:colOff>
      <xdr:row>63</xdr:row>
      <xdr:rowOff>120033</xdr:rowOff>
    </xdr:to>
    <xdr:sp macro="" textlink="">
      <xdr:nvSpPr>
        <xdr:cNvPr id="521" name="楕円 520">
          <a:extLst>
            <a:ext uri="{FF2B5EF4-FFF2-40B4-BE49-F238E27FC236}">
              <a16:creationId xmlns:a16="http://schemas.microsoft.com/office/drawing/2014/main" id="{4C66E112-6A4D-4603-BF91-19763B55C89E}"/>
            </a:ext>
          </a:extLst>
        </xdr:cNvPr>
        <xdr:cNvSpPr/>
      </xdr:nvSpPr>
      <xdr:spPr>
        <a:xfrm>
          <a:off x="21272500" y="108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64171</xdr:rowOff>
    </xdr:from>
    <xdr:to>
      <xdr:col>116</xdr:col>
      <xdr:colOff>63500</xdr:colOff>
      <xdr:row>63</xdr:row>
      <xdr:rowOff>69233</xdr:rowOff>
    </xdr:to>
    <xdr:cxnSp macro="">
      <xdr:nvCxnSpPr>
        <xdr:cNvPr id="522" name="直線コネクタ 521">
          <a:extLst>
            <a:ext uri="{FF2B5EF4-FFF2-40B4-BE49-F238E27FC236}">
              <a16:creationId xmlns:a16="http://schemas.microsoft.com/office/drawing/2014/main" id="{37AB9D5B-F6F2-45E4-80B2-3B8FFD93D78B}"/>
            </a:ext>
          </a:extLst>
        </xdr:cNvPr>
        <xdr:cNvCxnSpPr/>
      </xdr:nvCxnSpPr>
      <xdr:spPr>
        <a:xfrm flipV="1">
          <a:off x="21323300" y="10865521"/>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23" name="n_1aveValue【学校施設】&#10;一人当たり面積">
          <a:extLst>
            <a:ext uri="{FF2B5EF4-FFF2-40B4-BE49-F238E27FC236}">
              <a16:creationId xmlns:a16="http://schemas.microsoft.com/office/drawing/2014/main" id="{7C3EE2EA-F786-479B-A9C7-05ABDB6B9017}"/>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24" name="n_2aveValue【学校施設】&#10;一人当たり面積">
          <a:extLst>
            <a:ext uri="{FF2B5EF4-FFF2-40B4-BE49-F238E27FC236}">
              <a16:creationId xmlns:a16="http://schemas.microsoft.com/office/drawing/2014/main" id="{ACA3623A-E54C-4133-8499-E1566C516A8E}"/>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25" name="n_3aveValue【学校施設】&#10;一人当たり面積">
          <a:extLst>
            <a:ext uri="{FF2B5EF4-FFF2-40B4-BE49-F238E27FC236}">
              <a16:creationId xmlns:a16="http://schemas.microsoft.com/office/drawing/2014/main" id="{FD89A9C7-2CA3-4497-AA9E-B1D7C71BF096}"/>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26" name="n_4aveValue【学校施設】&#10;一人当たり面積">
          <a:extLst>
            <a:ext uri="{FF2B5EF4-FFF2-40B4-BE49-F238E27FC236}">
              <a16:creationId xmlns:a16="http://schemas.microsoft.com/office/drawing/2014/main" id="{0A21BF31-AAD6-4C4D-82AA-8F94C9E1C18D}"/>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111160</xdr:rowOff>
    </xdr:from>
    <xdr:ext cx="469744" cy="259045"/>
    <xdr:sp macro="" textlink="">
      <xdr:nvSpPr>
        <xdr:cNvPr id="527" name="n_1mainValue【学校施設】&#10;一人当たり面積">
          <a:extLst>
            <a:ext uri="{FF2B5EF4-FFF2-40B4-BE49-F238E27FC236}">
              <a16:creationId xmlns:a16="http://schemas.microsoft.com/office/drawing/2014/main" id="{57DDF352-67D5-4A9F-BC7B-7D5A2E759E5C}"/>
            </a:ext>
          </a:extLst>
        </xdr:cNvPr>
        <xdr:cNvSpPr txBox="1"/>
      </xdr:nvSpPr>
      <xdr:spPr>
        <a:xfrm>
          <a:off x="21075727" y="109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18F0E2B6-D4AC-424A-A3C7-ACD3CA4C0C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1BFDF4A5-95C4-406D-830D-AB9C60DAFC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626EC2CB-EF99-495A-A2DF-D1BAC359535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F1354B25-3F03-4F7B-B3AA-747ADF1F47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B80A59D2-164B-485D-A1C6-BA3FA6E901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34A7FCB9-BEC7-4D20-97C4-42AFBF6EA7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39A23849-8AC7-4E43-9721-A0B8ED4044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9C547F69-3F2A-4356-B874-89B522EE27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66478B63-435C-4E11-832D-B7EAD3415EB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4A435ED3-F62B-4409-A9DE-7198C2C1CE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35C3164E-2B49-4FF9-B801-C3638695A9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B38A8A3C-D1FA-4735-84D2-025B690157C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4AD6E727-5D4A-49CA-8CC6-DD457674427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90ED5466-CFD2-4CE8-9CFD-B060B4153DA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BDD9C1FB-0962-43C6-A42B-EE7AF133D7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27BC68C9-FDEE-4F5F-BD95-26216D369B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E9253043-13C9-47D9-BED1-4A8E8496461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36975CDF-23D5-4898-BCFB-A956CBA1E6E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33DCD3E7-7516-4A77-815F-5D45E989D7E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A076D0E8-3C15-41CB-B44B-1B1325518E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DEFE0668-C1B6-4CED-98AF-5BD5664F15B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F64C30A4-C917-49B4-B6BE-D793D9FBF14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550FA643-B2BC-40B4-96F9-7ACDBFA43E8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29430FD5-1678-4AEC-8FCB-29326D28CD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A6F397EE-66D8-4890-A9F7-381FE4743A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8F1E8EC3-5A82-4D1A-A242-89F4873BE951}"/>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a:extLst>
            <a:ext uri="{FF2B5EF4-FFF2-40B4-BE49-F238E27FC236}">
              <a16:creationId xmlns:a16="http://schemas.microsoft.com/office/drawing/2014/main" id="{0834DEBB-F6E9-4BB3-B552-1B2C6E731E4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EB4ECD13-1033-4D88-8B8C-86A5BE48EDF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6" name="【児童館】&#10;有形固定資産減価償却率最大値テキスト">
          <a:extLst>
            <a:ext uri="{FF2B5EF4-FFF2-40B4-BE49-F238E27FC236}">
              <a16:creationId xmlns:a16="http://schemas.microsoft.com/office/drawing/2014/main" id="{74B1F068-4A45-4AFC-8956-729ED53FAF3F}"/>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7" name="直線コネクタ 556">
          <a:extLst>
            <a:ext uri="{FF2B5EF4-FFF2-40B4-BE49-F238E27FC236}">
              <a16:creationId xmlns:a16="http://schemas.microsoft.com/office/drawing/2014/main" id="{1C57027E-561E-4B6D-A748-E913E8DC3B86}"/>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558" name="【児童館】&#10;有形固定資産減価償却率平均値テキスト">
          <a:extLst>
            <a:ext uri="{FF2B5EF4-FFF2-40B4-BE49-F238E27FC236}">
              <a16:creationId xmlns:a16="http://schemas.microsoft.com/office/drawing/2014/main" id="{5828218F-206E-486D-80CB-7B6A47F475C8}"/>
            </a:ext>
          </a:extLst>
        </xdr:cNvPr>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559" name="フローチャート: 判断 558">
          <a:extLst>
            <a:ext uri="{FF2B5EF4-FFF2-40B4-BE49-F238E27FC236}">
              <a16:creationId xmlns:a16="http://schemas.microsoft.com/office/drawing/2014/main" id="{2417CF01-0917-4040-BA13-D6424FCAFACF}"/>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560" name="フローチャート: 判断 559">
          <a:extLst>
            <a:ext uri="{FF2B5EF4-FFF2-40B4-BE49-F238E27FC236}">
              <a16:creationId xmlns:a16="http://schemas.microsoft.com/office/drawing/2014/main" id="{5C1D769C-ACA3-4627-99EB-BFAB538E86B9}"/>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561" name="フローチャート: 判断 560">
          <a:extLst>
            <a:ext uri="{FF2B5EF4-FFF2-40B4-BE49-F238E27FC236}">
              <a16:creationId xmlns:a16="http://schemas.microsoft.com/office/drawing/2014/main" id="{1AE45AA0-4826-4F30-B76B-394219BD070D}"/>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562" name="フローチャート: 判断 561">
          <a:extLst>
            <a:ext uri="{FF2B5EF4-FFF2-40B4-BE49-F238E27FC236}">
              <a16:creationId xmlns:a16="http://schemas.microsoft.com/office/drawing/2014/main" id="{A77AEC47-29FF-4CE0-AC3B-6CB1A6DF0446}"/>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563" name="フローチャート: 判断 562">
          <a:extLst>
            <a:ext uri="{FF2B5EF4-FFF2-40B4-BE49-F238E27FC236}">
              <a16:creationId xmlns:a16="http://schemas.microsoft.com/office/drawing/2014/main" id="{ECBE31FC-E0A7-483E-B2F4-A8E11A4DAE41}"/>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EE42414-60DC-42DE-A12E-4C3A85DB49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3733DFC-D351-4ACE-BC81-E37A62CC6AA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197FF77-3274-42B1-9C7E-8BC172F8E5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734E2BA-60A9-4746-8007-CFA91D3FD1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1538EA2A-510E-4842-A31B-DFD1A8810C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569" name="楕円 568">
          <a:extLst>
            <a:ext uri="{FF2B5EF4-FFF2-40B4-BE49-F238E27FC236}">
              <a16:creationId xmlns:a16="http://schemas.microsoft.com/office/drawing/2014/main" id="{C42886FD-5CB3-43AD-809A-38DCBBD31120}"/>
            </a:ext>
          </a:extLst>
        </xdr:cNvPr>
        <xdr:cNvSpPr/>
      </xdr:nvSpPr>
      <xdr:spPr>
        <a:xfrm>
          <a:off x="16268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14713</xdr:rowOff>
    </xdr:from>
    <xdr:ext cx="405111" cy="259045"/>
    <xdr:sp macro="" textlink="">
      <xdr:nvSpPr>
        <xdr:cNvPr id="570" name="【児童館】&#10;有形固定資産減価償却率該当値テキスト">
          <a:extLst>
            <a:ext uri="{FF2B5EF4-FFF2-40B4-BE49-F238E27FC236}">
              <a16:creationId xmlns:a16="http://schemas.microsoft.com/office/drawing/2014/main" id="{15C47368-8C1F-4F41-A28B-F950A2B99157}"/>
            </a:ext>
          </a:extLst>
        </xdr:cNvPr>
        <xdr:cNvSpPr txBox="1"/>
      </xdr:nvSpPr>
      <xdr:spPr>
        <a:xfrm>
          <a:off x="16357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571" name="楕円 570">
          <a:extLst>
            <a:ext uri="{FF2B5EF4-FFF2-40B4-BE49-F238E27FC236}">
              <a16:creationId xmlns:a16="http://schemas.microsoft.com/office/drawing/2014/main" id="{CCC9D730-69AB-46E2-B85E-54904BEDBAB1}"/>
            </a:ext>
          </a:extLst>
        </xdr:cNvPr>
        <xdr:cNvSpPr/>
      </xdr:nvSpPr>
      <xdr:spPr>
        <a:xfrm>
          <a:off x="1543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87086</xdr:rowOff>
    </xdr:to>
    <xdr:cxnSp macro="">
      <xdr:nvCxnSpPr>
        <xdr:cNvPr id="572" name="直線コネクタ 571">
          <a:extLst>
            <a:ext uri="{FF2B5EF4-FFF2-40B4-BE49-F238E27FC236}">
              <a16:creationId xmlns:a16="http://schemas.microsoft.com/office/drawing/2014/main" id="{B24FF1F2-79F3-4621-9826-117DF4C9467E}"/>
            </a:ext>
          </a:extLst>
        </xdr:cNvPr>
        <xdr:cNvCxnSpPr/>
      </xdr:nvCxnSpPr>
      <xdr:spPr>
        <a:xfrm>
          <a:off x="15481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573" name="n_1aveValue【児童館】&#10;有形固定資産減価償却率">
          <a:extLst>
            <a:ext uri="{FF2B5EF4-FFF2-40B4-BE49-F238E27FC236}">
              <a16:creationId xmlns:a16="http://schemas.microsoft.com/office/drawing/2014/main" id="{DC131C68-7118-4B90-A690-81DC006FD97B}"/>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574" name="n_2aveValue【児童館】&#10;有形固定資産減価償却率">
          <a:extLst>
            <a:ext uri="{FF2B5EF4-FFF2-40B4-BE49-F238E27FC236}">
              <a16:creationId xmlns:a16="http://schemas.microsoft.com/office/drawing/2014/main" id="{B4886F2A-A3FC-4ABC-AED7-7EE73AADB823}"/>
            </a:ext>
          </a:extLst>
        </xdr:cNvPr>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575" name="n_3aveValue【児童館】&#10;有形固定資産減価償却率">
          <a:extLst>
            <a:ext uri="{FF2B5EF4-FFF2-40B4-BE49-F238E27FC236}">
              <a16:creationId xmlns:a16="http://schemas.microsoft.com/office/drawing/2014/main" id="{3FBA99A8-BF32-4463-98EC-3439B785917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76" name="n_4aveValue【児童館】&#10;有形固定資産減価償却率">
          <a:extLst>
            <a:ext uri="{FF2B5EF4-FFF2-40B4-BE49-F238E27FC236}">
              <a16:creationId xmlns:a16="http://schemas.microsoft.com/office/drawing/2014/main" id="{F72EC272-445A-4CD5-A126-B1A8F513EC3D}"/>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96356</xdr:rowOff>
    </xdr:from>
    <xdr:ext cx="405111" cy="259045"/>
    <xdr:sp macro="" textlink="">
      <xdr:nvSpPr>
        <xdr:cNvPr id="577" name="n_1mainValue【児童館】&#10;有形固定資産減価償却率">
          <a:extLst>
            <a:ext uri="{FF2B5EF4-FFF2-40B4-BE49-F238E27FC236}">
              <a16:creationId xmlns:a16="http://schemas.microsoft.com/office/drawing/2014/main" id="{691F2DA0-E11C-4CFA-886D-001237A676BD}"/>
            </a:ext>
          </a:extLst>
        </xdr:cNvPr>
        <xdr:cNvSpPr txBox="1"/>
      </xdr:nvSpPr>
      <xdr:spPr>
        <a:xfrm>
          <a:off x="15266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D03E0AF0-D146-4012-974B-287DC65952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EF12E54-38EC-4B11-A637-2C61B081C8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1EB81AD9-BB2F-46B1-9122-AC29831EB7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A6A1770B-B0FE-4E9D-9E45-B3B0E5CA32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CDFB9F30-E1F7-4EDE-8A4F-3FC7F77310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51A542A5-BB08-43AF-B521-CB7515F515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7FF81CD1-6C3E-4D12-9814-F6792716C7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AB55A47F-2CAF-40C7-A432-B0173A25CD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BB31C782-3046-44D5-B784-6A85B4E5ED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96567011-AFE4-42E1-8606-2FE63DEF9A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a:extLst>
            <a:ext uri="{FF2B5EF4-FFF2-40B4-BE49-F238E27FC236}">
              <a16:creationId xmlns:a16="http://schemas.microsoft.com/office/drawing/2014/main" id="{346E1EFD-6CDE-4D0C-83A2-B11DB5FC5F9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E1D76555-34F4-42E0-A48D-51AA4924FAD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a:extLst>
            <a:ext uri="{FF2B5EF4-FFF2-40B4-BE49-F238E27FC236}">
              <a16:creationId xmlns:a16="http://schemas.microsoft.com/office/drawing/2014/main" id="{8B89B37B-5634-4E4F-89D1-E83C5A7EF46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a:extLst>
            <a:ext uri="{FF2B5EF4-FFF2-40B4-BE49-F238E27FC236}">
              <a16:creationId xmlns:a16="http://schemas.microsoft.com/office/drawing/2014/main" id="{77CA68FC-CAAC-4083-97CA-1737685E224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a:extLst>
            <a:ext uri="{FF2B5EF4-FFF2-40B4-BE49-F238E27FC236}">
              <a16:creationId xmlns:a16="http://schemas.microsoft.com/office/drawing/2014/main" id="{A2C546A1-3891-4007-96F6-1E15C0FFC11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a:extLst>
            <a:ext uri="{FF2B5EF4-FFF2-40B4-BE49-F238E27FC236}">
              <a16:creationId xmlns:a16="http://schemas.microsoft.com/office/drawing/2014/main" id="{1E5782A2-F7C6-4B5D-8A28-DF6119062DA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a:extLst>
            <a:ext uri="{FF2B5EF4-FFF2-40B4-BE49-F238E27FC236}">
              <a16:creationId xmlns:a16="http://schemas.microsoft.com/office/drawing/2014/main" id="{CF420A7F-F2F0-42B6-AC36-02E7C13D49D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a:extLst>
            <a:ext uri="{FF2B5EF4-FFF2-40B4-BE49-F238E27FC236}">
              <a16:creationId xmlns:a16="http://schemas.microsoft.com/office/drawing/2014/main" id="{893FD1BF-BAA6-4AF6-880E-D398473E5CE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a:extLst>
            <a:ext uri="{FF2B5EF4-FFF2-40B4-BE49-F238E27FC236}">
              <a16:creationId xmlns:a16="http://schemas.microsoft.com/office/drawing/2014/main" id="{50814009-921D-4469-868A-F94ADB35F75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a:extLst>
            <a:ext uri="{FF2B5EF4-FFF2-40B4-BE49-F238E27FC236}">
              <a16:creationId xmlns:a16="http://schemas.microsoft.com/office/drawing/2014/main" id="{6BC56254-502B-4696-80E8-191CC22DF26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a:extLst>
            <a:ext uri="{FF2B5EF4-FFF2-40B4-BE49-F238E27FC236}">
              <a16:creationId xmlns:a16="http://schemas.microsoft.com/office/drawing/2014/main" id="{259BE0A7-F5D5-4623-AD94-FA70360BC80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331E973E-A17A-493A-89A7-DB657929C24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1977B380-C672-4493-9D73-9F627AD3696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9E0805DA-888D-445B-AB56-7EA39EC037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440DF228-C0FC-4916-9675-0C51A91973A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03" name="直線コネクタ 602">
          <a:extLst>
            <a:ext uri="{FF2B5EF4-FFF2-40B4-BE49-F238E27FC236}">
              <a16:creationId xmlns:a16="http://schemas.microsoft.com/office/drawing/2014/main" id="{2AFBE8F3-6509-4EBB-962A-441C4671B955}"/>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04" name="【児童館】&#10;一人当たり面積最小値テキスト">
          <a:extLst>
            <a:ext uri="{FF2B5EF4-FFF2-40B4-BE49-F238E27FC236}">
              <a16:creationId xmlns:a16="http://schemas.microsoft.com/office/drawing/2014/main" id="{B856B6D0-513F-49F4-A38D-B7956210A523}"/>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05" name="直線コネクタ 604">
          <a:extLst>
            <a:ext uri="{FF2B5EF4-FFF2-40B4-BE49-F238E27FC236}">
              <a16:creationId xmlns:a16="http://schemas.microsoft.com/office/drawing/2014/main" id="{58AC71D9-89A0-4F6F-AA35-6FF1F29CC776}"/>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6" name="【児童館】&#10;一人当たり面積最大値テキスト">
          <a:extLst>
            <a:ext uri="{FF2B5EF4-FFF2-40B4-BE49-F238E27FC236}">
              <a16:creationId xmlns:a16="http://schemas.microsoft.com/office/drawing/2014/main" id="{2E7CE9ED-D518-4040-AFB3-7A880B32EB26}"/>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07" name="直線コネクタ 606">
          <a:extLst>
            <a:ext uri="{FF2B5EF4-FFF2-40B4-BE49-F238E27FC236}">
              <a16:creationId xmlns:a16="http://schemas.microsoft.com/office/drawing/2014/main" id="{C0DA7EBE-2FD0-422E-986B-12FAB79E65F9}"/>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608" name="【児童館】&#10;一人当たり面積平均値テキスト">
          <a:extLst>
            <a:ext uri="{FF2B5EF4-FFF2-40B4-BE49-F238E27FC236}">
              <a16:creationId xmlns:a16="http://schemas.microsoft.com/office/drawing/2014/main" id="{706F1B47-32FB-4466-A151-F8E409FDC33D}"/>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09" name="フローチャート: 判断 608">
          <a:extLst>
            <a:ext uri="{FF2B5EF4-FFF2-40B4-BE49-F238E27FC236}">
              <a16:creationId xmlns:a16="http://schemas.microsoft.com/office/drawing/2014/main" id="{F170C5B6-A24A-40E2-95BA-3A00B97DD6BB}"/>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610" name="フローチャート: 判断 609">
          <a:extLst>
            <a:ext uri="{FF2B5EF4-FFF2-40B4-BE49-F238E27FC236}">
              <a16:creationId xmlns:a16="http://schemas.microsoft.com/office/drawing/2014/main" id="{7C4C91EB-52F7-4548-A45A-5B7DA4658431}"/>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611" name="フローチャート: 判断 610">
          <a:extLst>
            <a:ext uri="{FF2B5EF4-FFF2-40B4-BE49-F238E27FC236}">
              <a16:creationId xmlns:a16="http://schemas.microsoft.com/office/drawing/2014/main" id="{05196374-2EFE-4A2F-AE55-E7AE22661931}"/>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12" name="フローチャート: 判断 611">
          <a:extLst>
            <a:ext uri="{FF2B5EF4-FFF2-40B4-BE49-F238E27FC236}">
              <a16:creationId xmlns:a16="http://schemas.microsoft.com/office/drawing/2014/main" id="{13854A44-1D80-4FD7-A568-9CFC19412AD7}"/>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613" name="フローチャート: 判断 612">
          <a:extLst>
            <a:ext uri="{FF2B5EF4-FFF2-40B4-BE49-F238E27FC236}">
              <a16:creationId xmlns:a16="http://schemas.microsoft.com/office/drawing/2014/main" id="{03727987-9593-4756-A276-7FF0934394CB}"/>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357ADB0-76EA-473A-B49E-21AFF7A76F2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651FFD1B-CE5B-4113-A597-27E52DD4A80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8DF6C895-DABD-4638-8A11-CD67662DC6B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ED0719CD-76DF-461F-8A7E-781FBA0B2B8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6C27C35-EBEB-43F6-B616-7ADB69AFD3C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619" name="楕円 618">
          <a:extLst>
            <a:ext uri="{FF2B5EF4-FFF2-40B4-BE49-F238E27FC236}">
              <a16:creationId xmlns:a16="http://schemas.microsoft.com/office/drawing/2014/main" id="{4791D6CD-54ED-4C69-8A30-C59AAF611866}"/>
            </a:ext>
          </a:extLst>
        </xdr:cNvPr>
        <xdr:cNvSpPr/>
      </xdr:nvSpPr>
      <xdr:spPr>
        <a:xfrm>
          <a:off x="22110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134456</xdr:rowOff>
    </xdr:from>
    <xdr:ext cx="469744" cy="259045"/>
    <xdr:sp macro="" textlink="">
      <xdr:nvSpPr>
        <xdr:cNvPr id="620" name="【児童館】&#10;一人当たり面積該当値テキスト">
          <a:extLst>
            <a:ext uri="{FF2B5EF4-FFF2-40B4-BE49-F238E27FC236}">
              <a16:creationId xmlns:a16="http://schemas.microsoft.com/office/drawing/2014/main" id="{4EE56172-B7AB-48F4-95A5-D1128327C51B}"/>
            </a:ext>
          </a:extLst>
        </xdr:cNvPr>
        <xdr:cNvSpPr txBox="1"/>
      </xdr:nvSpPr>
      <xdr:spPr>
        <a:xfrm>
          <a:off x="22199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156029</xdr:rowOff>
    </xdr:from>
    <xdr:to>
      <xdr:col>112</xdr:col>
      <xdr:colOff>38100</xdr:colOff>
      <xdr:row>85</xdr:row>
      <xdr:rowOff>86179</xdr:rowOff>
    </xdr:to>
    <xdr:sp macro="" textlink="">
      <xdr:nvSpPr>
        <xdr:cNvPr id="621" name="楕円 620">
          <a:extLst>
            <a:ext uri="{FF2B5EF4-FFF2-40B4-BE49-F238E27FC236}">
              <a16:creationId xmlns:a16="http://schemas.microsoft.com/office/drawing/2014/main" id="{7A5B8DE6-50C7-420A-8149-A519A56CD04F}"/>
            </a:ext>
          </a:extLst>
        </xdr:cNvPr>
        <xdr:cNvSpPr/>
      </xdr:nvSpPr>
      <xdr:spPr>
        <a:xfrm>
          <a:off x="21272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35379</xdr:rowOff>
    </xdr:from>
    <xdr:to>
      <xdr:col>116</xdr:col>
      <xdr:colOff>63500</xdr:colOff>
      <xdr:row>85</xdr:row>
      <xdr:rowOff>35379</xdr:rowOff>
    </xdr:to>
    <xdr:cxnSp macro="">
      <xdr:nvCxnSpPr>
        <xdr:cNvPr id="622" name="直線コネクタ 621">
          <a:extLst>
            <a:ext uri="{FF2B5EF4-FFF2-40B4-BE49-F238E27FC236}">
              <a16:creationId xmlns:a16="http://schemas.microsoft.com/office/drawing/2014/main" id="{5A838546-2350-406B-BC66-1313B0DDACF7}"/>
            </a:ext>
          </a:extLst>
        </xdr:cNvPr>
        <xdr:cNvCxnSpPr/>
      </xdr:nvCxnSpPr>
      <xdr:spPr>
        <a:xfrm>
          <a:off x="21323300" y="1460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623" name="n_1aveValue【児童館】&#10;一人当たり面積">
          <a:extLst>
            <a:ext uri="{FF2B5EF4-FFF2-40B4-BE49-F238E27FC236}">
              <a16:creationId xmlns:a16="http://schemas.microsoft.com/office/drawing/2014/main" id="{A6771CFE-3C6A-470C-8870-A3BC967B4E2C}"/>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624" name="n_2aveValue【児童館】&#10;一人当たり面積">
          <a:extLst>
            <a:ext uri="{FF2B5EF4-FFF2-40B4-BE49-F238E27FC236}">
              <a16:creationId xmlns:a16="http://schemas.microsoft.com/office/drawing/2014/main" id="{F28D9E1A-8D6B-4B44-A5B2-5B9801AB817A}"/>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625" name="n_3aveValue【児童館】&#10;一人当たり面積">
          <a:extLst>
            <a:ext uri="{FF2B5EF4-FFF2-40B4-BE49-F238E27FC236}">
              <a16:creationId xmlns:a16="http://schemas.microsoft.com/office/drawing/2014/main" id="{53E013AA-FBBF-48F8-AB82-90834A12836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626" name="n_4aveValue【児童館】&#10;一人当たり面積">
          <a:extLst>
            <a:ext uri="{FF2B5EF4-FFF2-40B4-BE49-F238E27FC236}">
              <a16:creationId xmlns:a16="http://schemas.microsoft.com/office/drawing/2014/main" id="{63C4716D-92CF-4532-838A-C8BA828597B9}"/>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77306</xdr:rowOff>
    </xdr:from>
    <xdr:ext cx="469744" cy="259045"/>
    <xdr:sp macro="" textlink="">
      <xdr:nvSpPr>
        <xdr:cNvPr id="627" name="n_1mainValue【児童館】&#10;一人当たり面積">
          <a:extLst>
            <a:ext uri="{FF2B5EF4-FFF2-40B4-BE49-F238E27FC236}">
              <a16:creationId xmlns:a16="http://schemas.microsoft.com/office/drawing/2014/main" id="{94F60408-77DC-4293-88E6-BE76955CCA39}"/>
            </a:ext>
          </a:extLst>
        </xdr:cNvPr>
        <xdr:cNvSpPr txBox="1"/>
      </xdr:nvSpPr>
      <xdr:spPr>
        <a:xfrm>
          <a:off x="21075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72F7C58D-088A-4441-BAB8-DEC6A5210E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F535EDF6-998A-4286-8962-AC9FC060D7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CB7E5451-8A6F-4B69-9891-CC86BAF130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7C4E97BA-D89F-44C0-A1D2-8F96EF86C5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DAE095A8-15B1-4588-B555-56BDD6976C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EB01C883-8E7E-4842-95C4-0B3598F4E5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1951D126-BA8E-4476-B6B2-3FA2F5DC10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36828F92-DF1D-4C6B-AEB2-C5E2170C49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610E5133-1D81-43E5-A8CD-63A432ACC4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B8A5C260-CE25-4E82-A43A-FD574D9699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EDF4B7F7-A288-4EB5-BE0B-D0478D3897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a:extLst>
            <a:ext uri="{FF2B5EF4-FFF2-40B4-BE49-F238E27FC236}">
              <a16:creationId xmlns:a16="http://schemas.microsoft.com/office/drawing/2014/main" id="{B2CB9729-1BA8-4585-A354-BAA75425DBA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84D628B1-18E6-43B8-B913-B98E437ADF2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a:extLst>
            <a:ext uri="{FF2B5EF4-FFF2-40B4-BE49-F238E27FC236}">
              <a16:creationId xmlns:a16="http://schemas.microsoft.com/office/drawing/2014/main" id="{1C0F6626-811E-44F1-B07F-113D704C8FB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a:extLst>
            <a:ext uri="{FF2B5EF4-FFF2-40B4-BE49-F238E27FC236}">
              <a16:creationId xmlns:a16="http://schemas.microsoft.com/office/drawing/2014/main" id="{FE6D6F8C-E118-4B40-8CE5-C80ED66D38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a:extLst>
            <a:ext uri="{FF2B5EF4-FFF2-40B4-BE49-F238E27FC236}">
              <a16:creationId xmlns:a16="http://schemas.microsoft.com/office/drawing/2014/main" id="{BC55F680-54A9-4982-821F-894053C3E2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a:extLst>
            <a:ext uri="{FF2B5EF4-FFF2-40B4-BE49-F238E27FC236}">
              <a16:creationId xmlns:a16="http://schemas.microsoft.com/office/drawing/2014/main" id="{73D85631-F7F2-4170-AD6D-B562A445E6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a:extLst>
            <a:ext uri="{FF2B5EF4-FFF2-40B4-BE49-F238E27FC236}">
              <a16:creationId xmlns:a16="http://schemas.microsoft.com/office/drawing/2014/main" id="{7E0782EB-5582-4B87-BD90-A4D2CE807EB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a:extLst>
            <a:ext uri="{FF2B5EF4-FFF2-40B4-BE49-F238E27FC236}">
              <a16:creationId xmlns:a16="http://schemas.microsoft.com/office/drawing/2014/main" id="{9DB29D0E-18C1-478C-93D3-D5B9BACFD8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a:extLst>
            <a:ext uri="{FF2B5EF4-FFF2-40B4-BE49-F238E27FC236}">
              <a16:creationId xmlns:a16="http://schemas.microsoft.com/office/drawing/2014/main" id="{E1D15057-2E30-4142-A572-5404103E67E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a:extLst>
            <a:ext uri="{FF2B5EF4-FFF2-40B4-BE49-F238E27FC236}">
              <a16:creationId xmlns:a16="http://schemas.microsoft.com/office/drawing/2014/main" id="{2F14EA06-928C-4CF5-94AB-8817CEFC7B8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98237C3A-9E71-4262-BDC8-E7933E31ED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a:extLst>
            <a:ext uri="{FF2B5EF4-FFF2-40B4-BE49-F238E27FC236}">
              <a16:creationId xmlns:a16="http://schemas.microsoft.com/office/drawing/2014/main" id="{8F8F150C-46B4-43FB-9AC2-175F21200A6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64197987-1309-450A-B4FA-6C09E3D793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2" name="直線コネクタ 651">
          <a:extLst>
            <a:ext uri="{FF2B5EF4-FFF2-40B4-BE49-F238E27FC236}">
              <a16:creationId xmlns:a16="http://schemas.microsoft.com/office/drawing/2014/main" id="{DEB7285B-2570-4B3A-8DD5-565F011210F5}"/>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3" name="【公民館】&#10;有形固定資産減価償却率最小値テキスト">
          <a:extLst>
            <a:ext uri="{FF2B5EF4-FFF2-40B4-BE49-F238E27FC236}">
              <a16:creationId xmlns:a16="http://schemas.microsoft.com/office/drawing/2014/main" id="{BE9A4632-4299-421F-B616-6D4E4CD31FB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4" name="直線コネクタ 653">
          <a:extLst>
            <a:ext uri="{FF2B5EF4-FFF2-40B4-BE49-F238E27FC236}">
              <a16:creationId xmlns:a16="http://schemas.microsoft.com/office/drawing/2014/main" id="{28D7ECB0-C6DC-4F9B-8001-DF4E086C001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55" name="【公民館】&#10;有形固定資産減価償却率最大値テキスト">
          <a:extLst>
            <a:ext uri="{FF2B5EF4-FFF2-40B4-BE49-F238E27FC236}">
              <a16:creationId xmlns:a16="http://schemas.microsoft.com/office/drawing/2014/main" id="{60A2102A-BF53-46AA-985E-3B1A8F8E47C3}"/>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56" name="直線コネクタ 655">
          <a:extLst>
            <a:ext uri="{FF2B5EF4-FFF2-40B4-BE49-F238E27FC236}">
              <a16:creationId xmlns:a16="http://schemas.microsoft.com/office/drawing/2014/main" id="{D04F4770-A95A-475D-814F-4759ACCABD28}"/>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57" name="【公民館】&#10;有形固定資産減価償却率平均値テキスト">
          <a:extLst>
            <a:ext uri="{FF2B5EF4-FFF2-40B4-BE49-F238E27FC236}">
              <a16:creationId xmlns:a16="http://schemas.microsoft.com/office/drawing/2014/main" id="{E12D437F-402E-4825-8D2B-D4AB9160C2E6}"/>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58" name="フローチャート: 判断 657">
          <a:extLst>
            <a:ext uri="{FF2B5EF4-FFF2-40B4-BE49-F238E27FC236}">
              <a16:creationId xmlns:a16="http://schemas.microsoft.com/office/drawing/2014/main" id="{311B05D3-7F28-4FC1-ACE6-DE4CB1B6B677}"/>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59" name="フローチャート: 判断 658">
          <a:extLst>
            <a:ext uri="{FF2B5EF4-FFF2-40B4-BE49-F238E27FC236}">
              <a16:creationId xmlns:a16="http://schemas.microsoft.com/office/drawing/2014/main" id="{DC35A0E8-5A08-4126-ABD1-9E9F051F7701}"/>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0" name="フローチャート: 判断 659">
          <a:extLst>
            <a:ext uri="{FF2B5EF4-FFF2-40B4-BE49-F238E27FC236}">
              <a16:creationId xmlns:a16="http://schemas.microsoft.com/office/drawing/2014/main" id="{5DFC05B4-B9BD-4E4D-BAAA-8BCDEA96575E}"/>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1" name="フローチャート: 判断 660">
          <a:extLst>
            <a:ext uri="{FF2B5EF4-FFF2-40B4-BE49-F238E27FC236}">
              <a16:creationId xmlns:a16="http://schemas.microsoft.com/office/drawing/2014/main" id="{C83B6F85-AE2A-43B7-8084-19E7A4FBCCC9}"/>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2" name="フローチャート: 判断 661">
          <a:extLst>
            <a:ext uri="{FF2B5EF4-FFF2-40B4-BE49-F238E27FC236}">
              <a16:creationId xmlns:a16="http://schemas.microsoft.com/office/drawing/2014/main" id="{E639CB13-BC86-4E9B-99CB-443189E49CF7}"/>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58F6EF23-56C8-4069-8389-3E69D0D80E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E84C8932-617D-4EEB-86B9-85DAD057A3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43266F31-AB21-4D3D-B906-C0B812A5A6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E6E23FF-1AD1-42FE-84D7-FE6381154C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C0CCD51-6262-4537-B85D-675892486A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46355</xdr:rowOff>
    </xdr:from>
    <xdr:to>
      <xdr:col>85</xdr:col>
      <xdr:colOff>177800</xdr:colOff>
      <xdr:row>107</xdr:row>
      <xdr:rowOff>147955</xdr:rowOff>
    </xdr:to>
    <xdr:sp macro="" textlink="">
      <xdr:nvSpPr>
        <xdr:cNvPr id="668" name="楕円 667">
          <a:extLst>
            <a:ext uri="{FF2B5EF4-FFF2-40B4-BE49-F238E27FC236}">
              <a16:creationId xmlns:a16="http://schemas.microsoft.com/office/drawing/2014/main" id="{A1100DB4-17E5-45E7-83DE-DD699CAA7560}"/>
            </a:ext>
          </a:extLst>
        </xdr:cNvPr>
        <xdr:cNvSpPr/>
      </xdr:nvSpPr>
      <xdr:spPr>
        <a:xfrm>
          <a:off x="16268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24782</xdr:rowOff>
    </xdr:from>
    <xdr:ext cx="405111" cy="259045"/>
    <xdr:sp macro="" textlink="">
      <xdr:nvSpPr>
        <xdr:cNvPr id="669" name="【公民館】&#10;有形固定資産減価償却率該当値テキスト">
          <a:extLst>
            <a:ext uri="{FF2B5EF4-FFF2-40B4-BE49-F238E27FC236}">
              <a16:creationId xmlns:a16="http://schemas.microsoft.com/office/drawing/2014/main" id="{220CF5D2-BFF7-4521-A9C2-E4B281F6E231}"/>
            </a:ext>
          </a:extLst>
        </xdr:cNvPr>
        <xdr:cNvSpPr txBox="1"/>
      </xdr:nvSpPr>
      <xdr:spPr>
        <a:xfrm>
          <a:off x="16357600"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xdr:rowOff>
    </xdr:from>
    <xdr:to>
      <xdr:col>81</xdr:col>
      <xdr:colOff>101600</xdr:colOff>
      <xdr:row>107</xdr:row>
      <xdr:rowOff>109855</xdr:rowOff>
    </xdr:to>
    <xdr:sp macro="" textlink="">
      <xdr:nvSpPr>
        <xdr:cNvPr id="670" name="楕円 669">
          <a:extLst>
            <a:ext uri="{FF2B5EF4-FFF2-40B4-BE49-F238E27FC236}">
              <a16:creationId xmlns:a16="http://schemas.microsoft.com/office/drawing/2014/main" id="{C10BFE4E-EFC9-45B9-A635-C4394ED4610C}"/>
            </a:ext>
          </a:extLst>
        </xdr:cNvPr>
        <xdr:cNvSpPr/>
      </xdr:nvSpPr>
      <xdr:spPr>
        <a:xfrm>
          <a:off x="1543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59055</xdr:rowOff>
    </xdr:from>
    <xdr:to>
      <xdr:col>85</xdr:col>
      <xdr:colOff>127000</xdr:colOff>
      <xdr:row>107</xdr:row>
      <xdr:rowOff>97155</xdr:rowOff>
    </xdr:to>
    <xdr:cxnSp macro="">
      <xdr:nvCxnSpPr>
        <xdr:cNvPr id="671" name="直線コネクタ 670">
          <a:extLst>
            <a:ext uri="{FF2B5EF4-FFF2-40B4-BE49-F238E27FC236}">
              <a16:creationId xmlns:a16="http://schemas.microsoft.com/office/drawing/2014/main" id="{FB059ABD-BAB1-4C17-AE15-EE82E0CEFF7B}"/>
            </a:ext>
          </a:extLst>
        </xdr:cNvPr>
        <xdr:cNvCxnSpPr/>
      </xdr:nvCxnSpPr>
      <xdr:spPr>
        <a:xfrm>
          <a:off x="15481300" y="18404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72" name="n_1aveValue【公民館】&#10;有形固定資産減価償却率">
          <a:extLst>
            <a:ext uri="{FF2B5EF4-FFF2-40B4-BE49-F238E27FC236}">
              <a16:creationId xmlns:a16="http://schemas.microsoft.com/office/drawing/2014/main" id="{0BC1FC12-10A6-41FC-8734-79AAE979B2AF}"/>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73" name="n_2aveValue【公民館】&#10;有形固定資産減価償却率">
          <a:extLst>
            <a:ext uri="{FF2B5EF4-FFF2-40B4-BE49-F238E27FC236}">
              <a16:creationId xmlns:a16="http://schemas.microsoft.com/office/drawing/2014/main" id="{78409CD6-87E3-4124-841C-0EBD68FDC62A}"/>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74" name="n_3aveValue【公民館】&#10;有形固定資産減価償却率">
          <a:extLst>
            <a:ext uri="{FF2B5EF4-FFF2-40B4-BE49-F238E27FC236}">
              <a16:creationId xmlns:a16="http://schemas.microsoft.com/office/drawing/2014/main" id="{E287E291-081A-4769-B4FD-77CA33A52A29}"/>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75" name="n_4aveValue【公民館】&#10;有形固定資産減価償却率">
          <a:extLst>
            <a:ext uri="{FF2B5EF4-FFF2-40B4-BE49-F238E27FC236}">
              <a16:creationId xmlns:a16="http://schemas.microsoft.com/office/drawing/2014/main" id="{35635DEE-0D69-42D7-A140-21A539CEA629}"/>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100982</xdr:rowOff>
    </xdr:from>
    <xdr:ext cx="405111" cy="259045"/>
    <xdr:sp macro="" textlink="">
      <xdr:nvSpPr>
        <xdr:cNvPr id="676" name="n_1mainValue【公民館】&#10;有形固定資産減価償却率">
          <a:extLst>
            <a:ext uri="{FF2B5EF4-FFF2-40B4-BE49-F238E27FC236}">
              <a16:creationId xmlns:a16="http://schemas.microsoft.com/office/drawing/2014/main" id="{F4CAD95A-D398-4DEE-9FFA-59FF69A1B5AE}"/>
            </a:ext>
          </a:extLst>
        </xdr:cNvPr>
        <xdr:cNvSpPr txBox="1"/>
      </xdr:nvSpPr>
      <xdr:spPr>
        <a:xfrm>
          <a:off x="15266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a:extLst>
            <a:ext uri="{FF2B5EF4-FFF2-40B4-BE49-F238E27FC236}">
              <a16:creationId xmlns:a16="http://schemas.microsoft.com/office/drawing/2014/main" id="{3CD868C1-3D00-4046-8F8A-DCB5E43C78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a:extLst>
            <a:ext uri="{FF2B5EF4-FFF2-40B4-BE49-F238E27FC236}">
              <a16:creationId xmlns:a16="http://schemas.microsoft.com/office/drawing/2014/main" id="{B51FAD62-674F-4619-B24A-6DA4067414A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a:extLst>
            <a:ext uri="{FF2B5EF4-FFF2-40B4-BE49-F238E27FC236}">
              <a16:creationId xmlns:a16="http://schemas.microsoft.com/office/drawing/2014/main" id="{AE88BC49-E959-42A1-AF74-B1AACCD908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a:extLst>
            <a:ext uri="{FF2B5EF4-FFF2-40B4-BE49-F238E27FC236}">
              <a16:creationId xmlns:a16="http://schemas.microsoft.com/office/drawing/2014/main" id="{1E25F13F-7EAF-4E38-B532-56AB3E7DF5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a:extLst>
            <a:ext uri="{FF2B5EF4-FFF2-40B4-BE49-F238E27FC236}">
              <a16:creationId xmlns:a16="http://schemas.microsoft.com/office/drawing/2014/main" id="{FE5536AD-1A67-40DA-9EF7-7C3117F9B2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a:extLst>
            <a:ext uri="{FF2B5EF4-FFF2-40B4-BE49-F238E27FC236}">
              <a16:creationId xmlns:a16="http://schemas.microsoft.com/office/drawing/2014/main" id="{EA366083-F021-47A2-AA0B-2A4E190EC3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a:extLst>
            <a:ext uri="{FF2B5EF4-FFF2-40B4-BE49-F238E27FC236}">
              <a16:creationId xmlns:a16="http://schemas.microsoft.com/office/drawing/2014/main" id="{093E2588-ECE8-496E-A51E-567D4F6E8C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a:extLst>
            <a:ext uri="{FF2B5EF4-FFF2-40B4-BE49-F238E27FC236}">
              <a16:creationId xmlns:a16="http://schemas.microsoft.com/office/drawing/2014/main" id="{9AADD8A2-5A5B-46BD-873E-FC15A54CF9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a:extLst>
            <a:ext uri="{FF2B5EF4-FFF2-40B4-BE49-F238E27FC236}">
              <a16:creationId xmlns:a16="http://schemas.microsoft.com/office/drawing/2014/main" id="{6B06CB46-C07B-484F-9805-7FCEC6468E8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a:extLst>
            <a:ext uri="{FF2B5EF4-FFF2-40B4-BE49-F238E27FC236}">
              <a16:creationId xmlns:a16="http://schemas.microsoft.com/office/drawing/2014/main" id="{A843BA45-3B4A-43F6-A695-F24E8373BE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a:extLst>
            <a:ext uri="{FF2B5EF4-FFF2-40B4-BE49-F238E27FC236}">
              <a16:creationId xmlns:a16="http://schemas.microsoft.com/office/drawing/2014/main" id="{B370C5CC-A470-4D89-B9DB-8A872F46241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a:extLst>
            <a:ext uri="{FF2B5EF4-FFF2-40B4-BE49-F238E27FC236}">
              <a16:creationId xmlns:a16="http://schemas.microsoft.com/office/drawing/2014/main" id="{80E296D1-F16F-4E98-910E-B63487479A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a:extLst>
            <a:ext uri="{FF2B5EF4-FFF2-40B4-BE49-F238E27FC236}">
              <a16:creationId xmlns:a16="http://schemas.microsoft.com/office/drawing/2014/main" id="{999718C2-1F3F-4BFD-8B78-3D4BBF43DCC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a:extLst>
            <a:ext uri="{FF2B5EF4-FFF2-40B4-BE49-F238E27FC236}">
              <a16:creationId xmlns:a16="http://schemas.microsoft.com/office/drawing/2014/main" id="{69A3E7F4-7B28-4DE9-AB35-3ECBDD30674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a:extLst>
            <a:ext uri="{FF2B5EF4-FFF2-40B4-BE49-F238E27FC236}">
              <a16:creationId xmlns:a16="http://schemas.microsoft.com/office/drawing/2014/main" id="{ECB3E846-8475-43FC-AFD1-444EACA7010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a:extLst>
            <a:ext uri="{FF2B5EF4-FFF2-40B4-BE49-F238E27FC236}">
              <a16:creationId xmlns:a16="http://schemas.microsoft.com/office/drawing/2014/main" id="{23D1C491-24B9-4E7D-A2AA-7C03886C932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a:extLst>
            <a:ext uri="{FF2B5EF4-FFF2-40B4-BE49-F238E27FC236}">
              <a16:creationId xmlns:a16="http://schemas.microsoft.com/office/drawing/2014/main" id="{8E7EFA57-6D92-44B3-B65B-9766EE172A5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a:extLst>
            <a:ext uri="{FF2B5EF4-FFF2-40B4-BE49-F238E27FC236}">
              <a16:creationId xmlns:a16="http://schemas.microsoft.com/office/drawing/2014/main" id="{38142A23-EFA1-44AE-B4CC-E43E3B6BEBA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a:extLst>
            <a:ext uri="{FF2B5EF4-FFF2-40B4-BE49-F238E27FC236}">
              <a16:creationId xmlns:a16="http://schemas.microsoft.com/office/drawing/2014/main" id="{1C332E46-2ACF-4366-AE76-EECF56C75C8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a:extLst>
            <a:ext uri="{FF2B5EF4-FFF2-40B4-BE49-F238E27FC236}">
              <a16:creationId xmlns:a16="http://schemas.microsoft.com/office/drawing/2014/main" id="{9E3B4BA6-34BC-484A-8692-D6A8C17291B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a:extLst>
            <a:ext uri="{FF2B5EF4-FFF2-40B4-BE49-F238E27FC236}">
              <a16:creationId xmlns:a16="http://schemas.microsoft.com/office/drawing/2014/main" id="{9E5ED816-A6FA-4B17-8C80-DED725CDD1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a:extLst>
            <a:ext uri="{FF2B5EF4-FFF2-40B4-BE49-F238E27FC236}">
              <a16:creationId xmlns:a16="http://schemas.microsoft.com/office/drawing/2014/main" id="{8A91BA81-FC6F-48DD-A760-9BD31A3C8D0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a:extLst>
            <a:ext uri="{FF2B5EF4-FFF2-40B4-BE49-F238E27FC236}">
              <a16:creationId xmlns:a16="http://schemas.microsoft.com/office/drawing/2014/main" id="{32D82058-C0EA-4D87-9D5B-E80ADDC4F9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a:extLst>
            <a:ext uri="{FF2B5EF4-FFF2-40B4-BE49-F238E27FC236}">
              <a16:creationId xmlns:a16="http://schemas.microsoft.com/office/drawing/2014/main" id="{5A1F510F-94A4-4130-B6F0-F2049052A0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公民館】&#10;一人当たり面積グラフ枠">
          <a:extLst>
            <a:ext uri="{FF2B5EF4-FFF2-40B4-BE49-F238E27FC236}">
              <a16:creationId xmlns:a16="http://schemas.microsoft.com/office/drawing/2014/main" id="{6A03D293-CC72-410B-AD5D-EDE5A0C2A8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02" name="直線コネクタ 701">
          <a:extLst>
            <a:ext uri="{FF2B5EF4-FFF2-40B4-BE49-F238E27FC236}">
              <a16:creationId xmlns:a16="http://schemas.microsoft.com/office/drawing/2014/main" id="{E0FFFA9B-9E60-4A67-8250-EB8CE9DE55D4}"/>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03" name="【公民館】&#10;一人当たり面積最小値テキスト">
          <a:extLst>
            <a:ext uri="{FF2B5EF4-FFF2-40B4-BE49-F238E27FC236}">
              <a16:creationId xmlns:a16="http://schemas.microsoft.com/office/drawing/2014/main" id="{304FE495-0EE9-4AF5-BD20-3CF674E421A5}"/>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04" name="直線コネクタ 703">
          <a:extLst>
            <a:ext uri="{FF2B5EF4-FFF2-40B4-BE49-F238E27FC236}">
              <a16:creationId xmlns:a16="http://schemas.microsoft.com/office/drawing/2014/main" id="{D342832E-6834-4CE8-874D-DEEB67D4CD4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05" name="【公民館】&#10;一人当たり面積最大値テキスト">
          <a:extLst>
            <a:ext uri="{FF2B5EF4-FFF2-40B4-BE49-F238E27FC236}">
              <a16:creationId xmlns:a16="http://schemas.microsoft.com/office/drawing/2014/main" id="{751A9483-180C-416E-942B-79B6DC0235B8}"/>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06" name="直線コネクタ 705">
          <a:extLst>
            <a:ext uri="{FF2B5EF4-FFF2-40B4-BE49-F238E27FC236}">
              <a16:creationId xmlns:a16="http://schemas.microsoft.com/office/drawing/2014/main" id="{F8E29F42-6F31-43B8-B76F-F3645900B829}"/>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07" name="【公民館】&#10;一人当たり面積平均値テキスト">
          <a:extLst>
            <a:ext uri="{FF2B5EF4-FFF2-40B4-BE49-F238E27FC236}">
              <a16:creationId xmlns:a16="http://schemas.microsoft.com/office/drawing/2014/main" id="{939CD93A-5393-4BA9-9D06-CC31522A213C}"/>
            </a:ext>
          </a:extLst>
        </xdr:cNvPr>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08" name="フローチャート: 判断 707">
          <a:extLst>
            <a:ext uri="{FF2B5EF4-FFF2-40B4-BE49-F238E27FC236}">
              <a16:creationId xmlns:a16="http://schemas.microsoft.com/office/drawing/2014/main" id="{8B537FA6-EA59-471C-A9C6-3E7EDC53958F}"/>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09" name="フローチャート: 判断 708">
          <a:extLst>
            <a:ext uri="{FF2B5EF4-FFF2-40B4-BE49-F238E27FC236}">
              <a16:creationId xmlns:a16="http://schemas.microsoft.com/office/drawing/2014/main" id="{8A1FAC46-65F3-4746-98E8-88F694824114}"/>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10" name="フローチャート: 判断 709">
          <a:extLst>
            <a:ext uri="{FF2B5EF4-FFF2-40B4-BE49-F238E27FC236}">
              <a16:creationId xmlns:a16="http://schemas.microsoft.com/office/drawing/2014/main" id="{ADEAA132-0B49-4888-86F2-B71509918CE8}"/>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11" name="フローチャート: 判断 710">
          <a:extLst>
            <a:ext uri="{FF2B5EF4-FFF2-40B4-BE49-F238E27FC236}">
              <a16:creationId xmlns:a16="http://schemas.microsoft.com/office/drawing/2014/main" id="{79E564EA-08B8-44E8-AA4A-18EFAD95FE7E}"/>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12" name="フローチャート: 判断 711">
          <a:extLst>
            <a:ext uri="{FF2B5EF4-FFF2-40B4-BE49-F238E27FC236}">
              <a16:creationId xmlns:a16="http://schemas.microsoft.com/office/drawing/2014/main" id="{91B3A000-43C5-45D9-B62A-097BB23F4D53}"/>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DE23C6A9-17A1-4D89-AC77-55A6733455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34565183-B99F-45D6-A742-546F6A8E81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D57931E2-1453-4018-8404-5C8399697F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4DF98D54-AB17-41D3-ABD7-E3A6268056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DC0E4910-A0BB-4378-8CD7-7307747EDE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47171</xdr:rowOff>
    </xdr:from>
    <xdr:to>
      <xdr:col>116</xdr:col>
      <xdr:colOff>114300</xdr:colOff>
      <xdr:row>108</xdr:row>
      <xdr:rowOff>148771</xdr:rowOff>
    </xdr:to>
    <xdr:sp macro="" textlink="">
      <xdr:nvSpPr>
        <xdr:cNvPr id="718" name="楕円 717">
          <a:extLst>
            <a:ext uri="{FF2B5EF4-FFF2-40B4-BE49-F238E27FC236}">
              <a16:creationId xmlns:a16="http://schemas.microsoft.com/office/drawing/2014/main" id="{ED4E5838-2D5C-4EF5-BD64-F63F9E12C119}"/>
            </a:ext>
          </a:extLst>
        </xdr:cNvPr>
        <xdr:cNvSpPr/>
      </xdr:nvSpPr>
      <xdr:spPr>
        <a:xfrm>
          <a:off x="221107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133548</xdr:rowOff>
    </xdr:from>
    <xdr:ext cx="469744" cy="259045"/>
    <xdr:sp macro="" textlink="">
      <xdr:nvSpPr>
        <xdr:cNvPr id="719" name="【公民館】&#10;一人当たり面積該当値テキスト">
          <a:extLst>
            <a:ext uri="{FF2B5EF4-FFF2-40B4-BE49-F238E27FC236}">
              <a16:creationId xmlns:a16="http://schemas.microsoft.com/office/drawing/2014/main" id="{5D29AA97-C00F-41C2-BC0A-10C6F7EC531B}"/>
            </a:ext>
          </a:extLst>
        </xdr:cNvPr>
        <xdr:cNvSpPr txBox="1"/>
      </xdr:nvSpPr>
      <xdr:spPr>
        <a:xfrm>
          <a:off x="22199600" y="1847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49349</xdr:rowOff>
    </xdr:from>
    <xdr:to>
      <xdr:col>112</xdr:col>
      <xdr:colOff>38100</xdr:colOff>
      <xdr:row>108</xdr:row>
      <xdr:rowOff>150949</xdr:rowOff>
    </xdr:to>
    <xdr:sp macro="" textlink="">
      <xdr:nvSpPr>
        <xdr:cNvPr id="720" name="楕円 719">
          <a:extLst>
            <a:ext uri="{FF2B5EF4-FFF2-40B4-BE49-F238E27FC236}">
              <a16:creationId xmlns:a16="http://schemas.microsoft.com/office/drawing/2014/main" id="{B063BBF0-BF04-46FC-B299-9A50E5A96EED}"/>
            </a:ext>
          </a:extLst>
        </xdr:cNvPr>
        <xdr:cNvSpPr/>
      </xdr:nvSpPr>
      <xdr:spPr>
        <a:xfrm>
          <a:off x="21272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97971</xdr:rowOff>
    </xdr:from>
    <xdr:to>
      <xdr:col>116</xdr:col>
      <xdr:colOff>63500</xdr:colOff>
      <xdr:row>108</xdr:row>
      <xdr:rowOff>100149</xdr:rowOff>
    </xdr:to>
    <xdr:cxnSp macro="">
      <xdr:nvCxnSpPr>
        <xdr:cNvPr id="721" name="直線コネクタ 720">
          <a:extLst>
            <a:ext uri="{FF2B5EF4-FFF2-40B4-BE49-F238E27FC236}">
              <a16:creationId xmlns:a16="http://schemas.microsoft.com/office/drawing/2014/main" id="{603479FF-67DC-4C58-BAFE-616DD7D1658E}"/>
            </a:ext>
          </a:extLst>
        </xdr:cNvPr>
        <xdr:cNvCxnSpPr/>
      </xdr:nvCxnSpPr>
      <xdr:spPr>
        <a:xfrm flipV="1">
          <a:off x="21323300" y="1861457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722" name="n_1aveValue【公民館】&#10;一人当たり面積">
          <a:extLst>
            <a:ext uri="{FF2B5EF4-FFF2-40B4-BE49-F238E27FC236}">
              <a16:creationId xmlns:a16="http://schemas.microsoft.com/office/drawing/2014/main" id="{D1726CB7-F99E-461D-8F45-B06E9449BDF7}"/>
            </a:ext>
          </a:extLst>
        </xdr:cNvPr>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723" name="n_2aveValue【公民館】&#10;一人当たり面積">
          <a:extLst>
            <a:ext uri="{FF2B5EF4-FFF2-40B4-BE49-F238E27FC236}">
              <a16:creationId xmlns:a16="http://schemas.microsoft.com/office/drawing/2014/main" id="{A6F19879-C0B0-437B-9743-15F9E3A31088}"/>
            </a:ext>
          </a:extLst>
        </xdr:cNvPr>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24" name="n_3aveValue【公民館】&#10;一人当たり面積">
          <a:extLst>
            <a:ext uri="{FF2B5EF4-FFF2-40B4-BE49-F238E27FC236}">
              <a16:creationId xmlns:a16="http://schemas.microsoft.com/office/drawing/2014/main" id="{E16F9969-3ABA-4BB3-86DF-2B44F594BCD8}"/>
            </a:ext>
          </a:extLst>
        </xdr:cNvPr>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25" name="n_4aveValue【公民館】&#10;一人当たり面積">
          <a:extLst>
            <a:ext uri="{FF2B5EF4-FFF2-40B4-BE49-F238E27FC236}">
              <a16:creationId xmlns:a16="http://schemas.microsoft.com/office/drawing/2014/main" id="{D5148F44-9025-4810-B4EC-BF339E62F124}"/>
            </a:ext>
          </a:extLst>
        </xdr:cNvPr>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142076</xdr:rowOff>
    </xdr:from>
    <xdr:ext cx="469744" cy="259045"/>
    <xdr:sp macro="" textlink="">
      <xdr:nvSpPr>
        <xdr:cNvPr id="726" name="n_1mainValue【公民館】&#10;一人当たり面積">
          <a:extLst>
            <a:ext uri="{FF2B5EF4-FFF2-40B4-BE49-F238E27FC236}">
              <a16:creationId xmlns:a16="http://schemas.microsoft.com/office/drawing/2014/main" id="{3583ED32-6238-413A-AC39-1F6A50407B8C}"/>
            </a:ext>
          </a:extLst>
        </xdr:cNvPr>
        <xdr:cNvSpPr txBox="1"/>
      </xdr:nvSpPr>
      <xdr:spPr>
        <a:xfrm>
          <a:off x="210757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FCA5D562-421C-4A83-8042-D188CA81BA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BFBD4141-1E14-4B9A-AD4C-5F51F2217FF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62C0D697-17E0-42E1-95F2-3C8E47E550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本表において類似団体と比較して特に有形固定資産減価償却率が高くなっている施設は、児童館、公民館であり、特に低くなっている施設は、認定こども園・幼稚園・保育所である。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児童館、公民館については、数値が示す通り各公共施設の老朽化が進んでいる。中央公民館については、今後複合施設として新たに建築予定であり、現在の中央公民館が除却となれば有形固定資産減価償却率が改善される見込み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認定こども園・幼稚園・保育所については、令和元年度末に新中央保育園が完成したことや、令和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年度に一已保育園を解体（除却）したことにより有形固定資産減価償却率が低くなっている。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年度には公共施設等総合管理計画の見直しを行う予定となっており、本計画に基づき公共施設の適正管理に努める。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C33B62-3332-46F1-940A-3025014476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A3BC38-1ED8-43EE-A4EE-8DAE700CB3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3C103A-C631-45FB-B54E-C95BC7C832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F8D0CA-6B2D-4C35-85EC-6B6077AB8C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2D97CE-917B-470F-A530-3930FB6CAC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2D3B0B-0A5C-455A-9932-5EC84E26AFD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868921-842B-46B4-AD88-0C0DB9C0C7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D35CBF-67BA-4078-BA6D-E1193770F9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E6528C-4B90-4396-8FA1-57FAC2F4BC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1B251C-4998-47C5-89CD-6B4CAB53F1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519B4D-5C79-48E2-98A2-69D22CC686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A76FC1-B8E3-4123-84D0-567D763E64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F1387F3-DC6C-49D5-AC72-404BD3229A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3B3D38-38A4-45B5-B74C-B665E5C69D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7093CD-8C02-4FCB-9703-C33E74698C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F2301F-AF40-4245-8DCD-D0DA60FCB5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A115F7-834B-40D4-B391-C5286EBCED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2F013C-1C25-47FD-A223-9C5F9109CC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6DD2EE-DDC1-46A1-B5FD-9130D3C0BC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3726F6-9AA8-464C-96B5-157D5103E9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9E2B3E-5ADB-4443-B264-D53BBBFDBB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86158C-A4D3-4B12-ABE5-20C69E31041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E4DF5F-5421-41F6-9934-891842577E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D789510-EE45-45C8-9B4D-29192F0157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08CC62-EB3D-4C6A-BBC2-82FEE5C59D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D3C2B2-9690-4770-8A6C-65754F2965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1C470B-C66D-45EF-A74B-E0AD48C37F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1AD6A5-BE85-4FC9-A9AD-2030872286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1EABF6-F25F-4781-BB58-3663510A5B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6DE1A2E-534A-4039-B6A8-862830CA927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9A4C08-98A3-4887-8349-7E4B0350C3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BF3B6A-4C48-49B7-BB2A-952664FB71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498F7E-1C97-4838-B894-6038FF0ACE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7B160BE-3207-4A3A-A032-71FABA7F10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B0F593-DD7C-408B-848D-2A70619569F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90972B-DF5B-49F7-936D-20F6F1EB61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F7A84B-5DA5-4638-86A3-AD136076A6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8B3AE2-9883-4381-B50D-B23873DD9D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549451-AD29-42E9-AC49-6851B6A365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C314F4-B11A-4F9A-8C98-1D9806D0B9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3D9546A-0F52-4928-A3BF-3F1B4EE6CD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74FCCF7-404B-4A38-B15F-608E7B1570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947FBF3-1213-4938-AF75-331D5E807A6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B9BA156-030C-4716-8CDF-84F84958351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B15D530-22D7-4B6C-9BB5-AFC0B890268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952641C-C0AC-4CD9-B1B1-04C76BAE58D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4CB7894-B346-42F8-AE59-1490C7AAB5B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DE27F38-9824-4BD3-88A2-CC6F52AABBD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FFF1D5E-F80E-4C5B-AB1E-56834C5E824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954265-2E50-4EC9-892C-EA873C2EBD7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C6F3D0C-CFED-4190-A705-02E9E5FD1E9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122A02A-85A0-48E4-AE23-2BBA998D325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3219930-F0BE-4CAD-A874-95AAFC4B05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F1B9695-4EED-47F4-83DE-EBFCCE252F6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6DB741E-367C-4C24-A67D-727608B487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1AB95C5-0178-4F04-9B0B-2E7A95C417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B6EDA10-2DE9-4144-A65C-E2E43DD9FCDD}"/>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D035689-52AE-42F2-A8C7-6211F83C6E2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209F4B2-1193-4EC9-AE70-04A2B949973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B13F1D16-3D99-49DC-B4FD-4B39F540DBB3}"/>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86A3841-7ED9-42F6-A988-E8F70018FA61}"/>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A7209A3E-EB15-489A-BF9F-B40E4B16E75F}"/>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6A9BCF18-4E0E-43E9-B9A7-3B8A35917AE5}"/>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EF5CB388-472B-4C44-86A5-82D4E5705AF1}"/>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CEDF5751-5C76-4741-9BFF-76C54F280DFA}"/>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B5A2972D-4BB4-4E9B-8C31-A08531BAD977}"/>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11B89E4E-0603-435A-B378-34102AE82AB1}"/>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8AD80DB-3F5E-45BD-959F-861284A1940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75C5BD-5B0D-45DC-B2D4-55813E3356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4A6939-AE92-48C4-8000-D938F742A43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7DED625-BD8A-4A04-9258-5D8B93A8C2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173EB83-D5FA-476C-9001-785EA4C3EE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a:extLst>
            <a:ext uri="{FF2B5EF4-FFF2-40B4-BE49-F238E27FC236}">
              <a16:creationId xmlns:a16="http://schemas.microsoft.com/office/drawing/2014/main" id="{F0A7E620-046D-4EB6-975F-4D5E4634737A}"/>
            </a:ext>
          </a:extLst>
        </xdr:cNvPr>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図書館】&#10;有形固定資産減価償却率該当値テキスト">
          <a:extLst>
            <a:ext uri="{FF2B5EF4-FFF2-40B4-BE49-F238E27FC236}">
              <a16:creationId xmlns:a16="http://schemas.microsoft.com/office/drawing/2014/main" id="{BF773449-2783-4C73-A62D-DB103C59CFE8}"/>
            </a:ext>
          </a:extLst>
        </xdr:cNvPr>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38463</xdr:rowOff>
    </xdr:from>
    <xdr:to>
      <xdr:col>20</xdr:col>
      <xdr:colOff>38100</xdr:colOff>
      <xdr:row>39</xdr:row>
      <xdr:rowOff>140063</xdr:rowOff>
    </xdr:to>
    <xdr:sp macro="" textlink="">
      <xdr:nvSpPr>
        <xdr:cNvPr id="76" name="楕円 75">
          <a:extLst>
            <a:ext uri="{FF2B5EF4-FFF2-40B4-BE49-F238E27FC236}">
              <a16:creationId xmlns:a16="http://schemas.microsoft.com/office/drawing/2014/main" id="{036B033C-7931-458F-80BA-2941C391A014}"/>
            </a:ext>
          </a:extLst>
        </xdr:cNvPr>
        <xdr:cNvSpPr/>
      </xdr:nvSpPr>
      <xdr:spPr>
        <a:xfrm>
          <a:off x="3746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89263</xdr:rowOff>
    </xdr:from>
    <xdr:to>
      <xdr:col>24</xdr:col>
      <xdr:colOff>63500</xdr:colOff>
      <xdr:row>39</xdr:row>
      <xdr:rowOff>128451</xdr:rowOff>
    </xdr:to>
    <xdr:cxnSp macro="">
      <xdr:nvCxnSpPr>
        <xdr:cNvPr id="77" name="直線コネクタ 76">
          <a:extLst>
            <a:ext uri="{FF2B5EF4-FFF2-40B4-BE49-F238E27FC236}">
              <a16:creationId xmlns:a16="http://schemas.microsoft.com/office/drawing/2014/main" id="{8398093A-311B-4D51-9779-692DE693F373}"/>
            </a:ext>
          </a:extLst>
        </xdr:cNvPr>
        <xdr:cNvCxnSpPr/>
      </xdr:nvCxnSpPr>
      <xdr:spPr>
        <a:xfrm>
          <a:off x="3797300" y="67758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78" name="n_1aveValue【図書館】&#10;有形固定資産減価償却率">
          <a:extLst>
            <a:ext uri="{FF2B5EF4-FFF2-40B4-BE49-F238E27FC236}">
              <a16:creationId xmlns:a16="http://schemas.microsoft.com/office/drawing/2014/main" id="{F06C9AA0-B65D-4F37-A755-242CE6B11EC7}"/>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79" name="n_2aveValue【図書館】&#10;有形固定資産減価償却率">
          <a:extLst>
            <a:ext uri="{FF2B5EF4-FFF2-40B4-BE49-F238E27FC236}">
              <a16:creationId xmlns:a16="http://schemas.microsoft.com/office/drawing/2014/main" id="{793D6D02-C2CF-4CDE-AF4B-04B193317312}"/>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0" name="n_3aveValue【図書館】&#10;有形固定資産減価償却率">
          <a:extLst>
            <a:ext uri="{FF2B5EF4-FFF2-40B4-BE49-F238E27FC236}">
              <a16:creationId xmlns:a16="http://schemas.microsoft.com/office/drawing/2014/main" id="{04D29965-FFBF-451F-B76F-AEC57056D689}"/>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1" name="n_4aveValue【図書館】&#10;有形固定資産減価償却率">
          <a:extLst>
            <a:ext uri="{FF2B5EF4-FFF2-40B4-BE49-F238E27FC236}">
              <a16:creationId xmlns:a16="http://schemas.microsoft.com/office/drawing/2014/main" id="{3E9D0B7A-8DB5-4BF8-81C3-2B4DA0EA6D0C}"/>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131190</xdr:rowOff>
    </xdr:from>
    <xdr:ext cx="405111" cy="259045"/>
    <xdr:sp macro="" textlink="">
      <xdr:nvSpPr>
        <xdr:cNvPr id="82" name="n_1mainValue【図書館】&#10;有形固定資産減価償却率">
          <a:extLst>
            <a:ext uri="{FF2B5EF4-FFF2-40B4-BE49-F238E27FC236}">
              <a16:creationId xmlns:a16="http://schemas.microsoft.com/office/drawing/2014/main" id="{BD27B5DA-4BC8-4698-9BDA-3D457D675727}"/>
            </a:ext>
          </a:extLst>
        </xdr:cNvPr>
        <xdr:cNvSpPr txBox="1"/>
      </xdr:nvSpPr>
      <xdr:spPr>
        <a:xfrm>
          <a:off x="3582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FB6DB98-E142-40CB-AFB4-9ADF7884AF4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3B0EB2E-EBA6-4835-B18E-9ABF3A7DC1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856972E-8F13-4434-BFB6-225B9BA33F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F8C8F8D-0847-4494-8BE8-C066E5E499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B7316ED-85E9-4DF7-8CE6-D0C41BAF1A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AB4D15A-997F-4E63-A119-1F374713F4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85D5A83-C0FC-45E1-B697-2EAEF30A57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A02A38F-0DB2-415A-9EB8-063601693C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5F36B9C-1929-429C-8091-046297B03E3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08F2358-48B7-43E5-B5E4-736DE83010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B462A463-F49C-4693-A2C0-2F3C5BD9379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160CDA3E-A77F-41DD-8DD2-DFBDC3D0463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AFDE805E-A926-4045-8F83-6D9E71E87B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4DACDE58-2AC9-4544-B02D-D0E46B1F723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B2EAFD87-8D3D-4296-BF79-F7A972B4BFB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A8233578-7342-44F2-AE4B-A8B040768F2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7B3B3AAC-CC7C-4D45-84D9-4E4B7070A6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D8396017-05DC-40FB-9E37-EE2294D76D4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63B6345-6CCD-49BD-82D2-2D1133891E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F09DB347-D506-4B82-BBCD-6E0A412B087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7167AD40-282E-413D-A96B-FB53648A52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9B8839C4-392D-4E95-922F-D02489AF516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77B6EB65-FF29-4840-8FE3-B5C0B213C2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06" name="直線コネクタ 105">
          <a:extLst>
            <a:ext uri="{FF2B5EF4-FFF2-40B4-BE49-F238E27FC236}">
              <a16:creationId xmlns:a16="http://schemas.microsoft.com/office/drawing/2014/main" id="{6FD79DF4-E45C-4F34-B1F2-77D24EC5EA34}"/>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07" name="【図書館】&#10;一人当たり面積最小値テキスト">
          <a:extLst>
            <a:ext uri="{FF2B5EF4-FFF2-40B4-BE49-F238E27FC236}">
              <a16:creationId xmlns:a16="http://schemas.microsoft.com/office/drawing/2014/main" id="{50A5428C-3D40-41F7-A305-7AC0851C245D}"/>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08" name="直線コネクタ 107">
          <a:extLst>
            <a:ext uri="{FF2B5EF4-FFF2-40B4-BE49-F238E27FC236}">
              <a16:creationId xmlns:a16="http://schemas.microsoft.com/office/drawing/2014/main" id="{A457A727-DF53-491F-ABC0-E790240BA481}"/>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09" name="【図書館】&#10;一人当たり面積最大値テキスト">
          <a:extLst>
            <a:ext uri="{FF2B5EF4-FFF2-40B4-BE49-F238E27FC236}">
              <a16:creationId xmlns:a16="http://schemas.microsoft.com/office/drawing/2014/main" id="{99112875-E63F-4561-BD7A-5C2FB88FB619}"/>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0" name="直線コネクタ 109">
          <a:extLst>
            <a:ext uri="{FF2B5EF4-FFF2-40B4-BE49-F238E27FC236}">
              <a16:creationId xmlns:a16="http://schemas.microsoft.com/office/drawing/2014/main" id="{23A99B2B-F072-4FC3-A9CD-5B6013C5DB78}"/>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11" name="【図書館】&#10;一人当たり面積平均値テキスト">
          <a:extLst>
            <a:ext uri="{FF2B5EF4-FFF2-40B4-BE49-F238E27FC236}">
              <a16:creationId xmlns:a16="http://schemas.microsoft.com/office/drawing/2014/main" id="{0279AE16-DD68-47C7-9D19-CB282CB312B6}"/>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2" name="フローチャート: 判断 111">
          <a:extLst>
            <a:ext uri="{FF2B5EF4-FFF2-40B4-BE49-F238E27FC236}">
              <a16:creationId xmlns:a16="http://schemas.microsoft.com/office/drawing/2014/main" id="{CC02E763-7189-4E59-B53F-C9088F8D461F}"/>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3" name="フローチャート: 判断 112">
          <a:extLst>
            <a:ext uri="{FF2B5EF4-FFF2-40B4-BE49-F238E27FC236}">
              <a16:creationId xmlns:a16="http://schemas.microsoft.com/office/drawing/2014/main" id="{FEF55F11-6E3B-4FC2-B252-CB446DDD3CD8}"/>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14" name="フローチャート: 判断 113">
          <a:extLst>
            <a:ext uri="{FF2B5EF4-FFF2-40B4-BE49-F238E27FC236}">
              <a16:creationId xmlns:a16="http://schemas.microsoft.com/office/drawing/2014/main" id="{84886D6B-DB5E-4CC8-8D5E-3E94EB59C5EA}"/>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15" name="フローチャート: 判断 114">
          <a:extLst>
            <a:ext uri="{FF2B5EF4-FFF2-40B4-BE49-F238E27FC236}">
              <a16:creationId xmlns:a16="http://schemas.microsoft.com/office/drawing/2014/main" id="{0FB9C8DE-6597-46A2-9B68-6AC570DD398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16" name="フローチャート: 判断 115">
          <a:extLst>
            <a:ext uri="{FF2B5EF4-FFF2-40B4-BE49-F238E27FC236}">
              <a16:creationId xmlns:a16="http://schemas.microsoft.com/office/drawing/2014/main" id="{134E2953-F153-4BAF-84EA-88A4D5B0A2C6}"/>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87C7E79-B8E0-4FE6-9DD5-5271E65EA6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728861F-98A6-437F-BE1B-3B9AC1D38D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00E84D0-77B4-4618-920C-F0A53D233B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1CA5D61-E5CF-429D-A48F-340FD11F51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5EAE2E4-0BFD-46DB-887D-52C4B535EE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143510</xdr:rowOff>
    </xdr:from>
    <xdr:to>
      <xdr:col>55</xdr:col>
      <xdr:colOff>50800</xdr:colOff>
      <xdr:row>36</xdr:row>
      <xdr:rowOff>73660</xdr:rowOff>
    </xdr:to>
    <xdr:sp macro="" textlink="">
      <xdr:nvSpPr>
        <xdr:cNvPr id="122" name="楕円 121">
          <a:extLst>
            <a:ext uri="{FF2B5EF4-FFF2-40B4-BE49-F238E27FC236}">
              <a16:creationId xmlns:a16="http://schemas.microsoft.com/office/drawing/2014/main" id="{F6A6F8C1-8C9D-4A13-984B-A61FFD762A29}"/>
            </a:ext>
          </a:extLst>
        </xdr:cNvPr>
        <xdr:cNvSpPr/>
      </xdr:nvSpPr>
      <xdr:spPr>
        <a:xfrm>
          <a:off x="10426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166387</xdr:rowOff>
    </xdr:from>
    <xdr:ext cx="469744" cy="259045"/>
    <xdr:sp macro="" textlink="">
      <xdr:nvSpPr>
        <xdr:cNvPr id="123" name="【図書館】&#10;一人当たり面積該当値テキスト">
          <a:extLst>
            <a:ext uri="{FF2B5EF4-FFF2-40B4-BE49-F238E27FC236}">
              <a16:creationId xmlns:a16="http://schemas.microsoft.com/office/drawing/2014/main" id="{99ED2B5B-9521-426E-9719-417E80F53C69}"/>
            </a:ext>
          </a:extLst>
        </xdr:cNvPr>
        <xdr:cNvSpPr txBox="1"/>
      </xdr:nvSpPr>
      <xdr:spPr>
        <a:xfrm>
          <a:off x="10515600"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4" name="楕円 123">
          <a:extLst>
            <a:ext uri="{FF2B5EF4-FFF2-40B4-BE49-F238E27FC236}">
              <a16:creationId xmlns:a16="http://schemas.microsoft.com/office/drawing/2014/main" id="{E9F1CC00-4CFC-4BF6-8FF7-BA5B622AED19}"/>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22860</xdr:rowOff>
    </xdr:from>
    <xdr:to>
      <xdr:col>55</xdr:col>
      <xdr:colOff>0</xdr:colOff>
      <xdr:row>41</xdr:row>
      <xdr:rowOff>95250</xdr:rowOff>
    </xdr:to>
    <xdr:cxnSp macro="">
      <xdr:nvCxnSpPr>
        <xdr:cNvPr id="125" name="直線コネクタ 124">
          <a:extLst>
            <a:ext uri="{FF2B5EF4-FFF2-40B4-BE49-F238E27FC236}">
              <a16:creationId xmlns:a16="http://schemas.microsoft.com/office/drawing/2014/main" id="{B9CF47AA-47D0-45C3-8A25-A04471FE88E6}"/>
            </a:ext>
          </a:extLst>
        </xdr:cNvPr>
        <xdr:cNvCxnSpPr/>
      </xdr:nvCxnSpPr>
      <xdr:spPr>
        <a:xfrm flipV="1">
          <a:off x="9639300" y="6195060"/>
          <a:ext cx="8382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26" name="n_1aveValue【図書館】&#10;一人当たり面積">
          <a:extLst>
            <a:ext uri="{FF2B5EF4-FFF2-40B4-BE49-F238E27FC236}">
              <a16:creationId xmlns:a16="http://schemas.microsoft.com/office/drawing/2014/main" id="{7724628F-A08B-46BE-BB3C-62FF9A1ADB60}"/>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27" name="n_2aveValue【図書館】&#10;一人当たり面積">
          <a:extLst>
            <a:ext uri="{FF2B5EF4-FFF2-40B4-BE49-F238E27FC236}">
              <a16:creationId xmlns:a16="http://schemas.microsoft.com/office/drawing/2014/main" id="{8B4A922D-C73D-49D1-AF6B-230098E270B4}"/>
            </a:ext>
          </a:extLst>
        </xdr:cNvPr>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28" name="n_3aveValue【図書館】&#10;一人当たり面積">
          <a:extLst>
            <a:ext uri="{FF2B5EF4-FFF2-40B4-BE49-F238E27FC236}">
              <a16:creationId xmlns:a16="http://schemas.microsoft.com/office/drawing/2014/main" id="{89E9859D-22A6-4514-AECD-9E0138407C81}"/>
            </a:ext>
          </a:extLst>
        </xdr:cNvPr>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29" name="n_4aveValue【図書館】&#10;一人当たり面積">
          <a:extLst>
            <a:ext uri="{FF2B5EF4-FFF2-40B4-BE49-F238E27FC236}">
              <a16:creationId xmlns:a16="http://schemas.microsoft.com/office/drawing/2014/main" id="{0CFB4872-5C8A-4C42-8962-9A7C64685DB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30" name="n_1mainValue【図書館】&#10;一人当たり面積">
          <a:extLst>
            <a:ext uri="{FF2B5EF4-FFF2-40B4-BE49-F238E27FC236}">
              <a16:creationId xmlns:a16="http://schemas.microsoft.com/office/drawing/2014/main" id="{B3A4E39C-620D-401A-8DBB-50A940A20BA3}"/>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2E591291-5E6B-48DD-99A4-4B203DE0F4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D553C45B-31E9-4CA9-803E-B4F5EF2437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D4C61039-F609-4376-A8A5-F6CE6B96C3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D7744AE1-3F85-43BF-85AC-B76DEEF495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1AECE85C-F96F-492B-92D6-D5F0904C79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D4E85C6C-5855-42CA-94DC-B29F1EEF4D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8C8961E-3742-4FF9-A11B-9EA2377C2C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40C64F47-7535-4B7F-86B1-AED83C55F2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6E3D50B6-9A3E-4B56-876F-CE9DF516DC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5DD60298-6129-43FC-A5D9-A3177139ECB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9486C93E-398B-4E48-A390-93BCC4B9D8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00E0B24-CE07-4AE2-9E2D-CA8543B7E0C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72C2A4E8-592A-4583-A24A-B607BD6A4F1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31EF1174-363E-484B-AE5F-6860D4DCEB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B5A306B0-3F2A-4A76-949C-623A160EE34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6AEFFD2F-7C11-4F61-A801-F7E4A16D92D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282FAE15-689C-4985-94F1-78415103EE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2832E4B6-EA74-4344-A0C3-3C643BD0DB5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2CD30062-105A-4C06-910B-D147D474EB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D6DCC9CE-3E20-4721-A594-A98F0296184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418CED8D-43AA-42CD-93B1-DA957CC62CE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F105D97F-C6F8-4F5C-B132-FA81A291C2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F5F34ED6-7FAC-467E-A0D8-C4EB75CD71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958097C4-B087-4312-AE4E-643607EED3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DAF761FF-9BA0-48DB-BBB3-02D9AE473A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33C260B8-8875-4E79-9CDD-5938D51C1094}"/>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id="{B6FA9039-DD42-4B0E-BE93-29C2F586839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E59CDC9E-8D6C-4A5B-B85F-396FB20ED41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FE529A80-B48A-4701-9F76-56A079F18513}"/>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60" name="直線コネクタ 159">
          <a:extLst>
            <a:ext uri="{FF2B5EF4-FFF2-40B4-BE49-F238E27FC236}">
              <a16:creationId xmlns:a16="http://schemas.microsoft.com/office/drawing/2014/main" id="{ACA45D14-5C1E-4B58-8F79-608872FF75AD}"/>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E0DF44CC-B2BA-4610-BF6E-40B3996EE87C}"/>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2" name="フローチャート: 判断 161">
          <a:extLst>
            <a:ext uri="{FF2B5EF4-FFF2-40B4-BE49-F238E27FC236}">
              <a16:creationId xmlns:a16="http://schemas.microsoft.com/office/drawing/2014/main" id="{89E16097-1510-4543-BAAF-F90494A22DE4}"/>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a:extLst>
            <a:ext uri="{FF2B5EF4-FFF2-40B4-BE49-F238E27FC236}">
              <a16:creationId xmlns:a16="http://schemas.microsoft.com/office/drawing/2014/main" id="{D904FA43-2391-4EAC-B381-924EE3B8B0A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64" name="フローチャート: 判断 163">
          <a:extLst>
            <a:ext uri="{FF2B5EF4-FFF2-40B4-BE49-F238E27FC236}">
              <a16:creationId xmlns:a16="http://schemas.microsoft.com/office/drawing/2014/main" id="{E006905C-1F02-4D4F-80C6-BC8A6AE1BA8C}"/>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65" name="フローチャート: 判断 164">
          <a:extLst>
            <a:ext uri="{FF2B5EF4-FFF2-40B4-BE49-F238E27FC236}">
              <a16:creationId xmlns:a16="http://schemas.microsoft.com/office/drawing/2014/main" id="{BDC27C2F-65A6-4B83-94F3-D5D0969F8824}"/>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66" name="フローチャート: 判断 165">
          <a:extLst>
            <a:ext uri="{FF2B5EF4-FFF2-40B4-BE49-F238E27FC236}">
              <a16:creationId xmlns:a16="http://schemas.microsoft.com/office/drawing/2014/main" id="{35141CCC-8482-4158-AED7-EA19F730CD0C}"/>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37149A08-92D9-4910-A83B-422F61A201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14FE887-0F08-4D68-8B07-6BE725439A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7BB2549-C887-427A-A9CC-AC6BB2D04C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CDB81A0-AA4B-429D-889F-55E6C653BF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C8A4C90-7CCF-47DA-92A9-AE38AFCBED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72" name="楕円 171">
          <a:extLst>
            <a:ext uri="{FF2B5EF4-FFF2-40B4-BE49-F238E27FC236}">
              <a16:creationId xmlns:a16="http://schemas.microsoft.com/office/drawing/2014/main" id="{BED984B0-EA01-4345-B672-4443EC6FAED8}"/>
            </a:ext>
          </a:extLst>
        </xdr:cNvPr>
        <xdr:cNvSpPr/>
      </xdr:nvSpPr>
      <xdr:spPr>
        <a:xfrm>
          <a:off x="4584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14531</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2A7CB85B-76B5-462C-8F03-D9E3AA854A60}"/>
            </a:ext>
          </a:extLst>
        </xdr:cNvPr>
        <xdr:cNvSpPr txBox="1"/>
      </xdr:nvSpPr>
      <xdr:spPr>
        <a:xfrm>
          <a:off x="4673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74" name="楕円 173">
          <a:extLst>
            <a:ext uri="{FF2B5EF4-FFF2-40B4-BE49-F238E27FC236}">
              <a16:creationId xmlns:a16="http://schemas.microsoft.com/office/drawing/2014/main" id="{1D81BC52-A937-479E-ACF2-AD3AA29C5851}"/>
            </a:ext>
          </a:extLst>
        </xdr:cNvPr>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61</xdr:row>
      <xdr:rowOff>119199</xdr:rowOff>
    </xdr:to>
    <xdr:cxnSp macro="">
      <xdr:nvCxnSpPr>
        <xdr:cNvPr id="175" name="直線コネクタ 174">
          <a:extLst>
            <a:ext uri="{FF2B5EF4-FFF2-40B4-BE49-F238E27FC236}">
              <a16:creationId xmlns:a16="http://schemas.microsoft.com/office/drawing/2014/main" id="{CE7D77A0-D719-41E3-B561-59FF9D8FEDF0}"/>
            </a:ext>
          </a:extLst>
        </xdr:cNvPr>
        <xdr:cNvCxnSpPr/>
      </xdr:nvCxnSpPr>
      <xdr:spPr>
        <a:xfrm flipV="1">
          <a:off x="3797300" y="10158004"/>
          <a:ext cx="8382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76" name="n_1aveValue【体育館・プール】&#10;有形固定資産減価償却率">
          <a:extLst>
            <a:ext uri="{FF2B5EF4-FFF2-40B4-BE49-F238E27FC236}">
              <a16:creationId xmlns:a16="http://schemas.microsoft.com/office/drawing/2014/main" id="{AE55940D-B9BD-42E4-9002-4E8B7ACEC175}"/>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177" name="n_2aveValue【体育館・プール】&#10;有形固定資産減価償却率">
          <a:extLst>
            <a:ext uri="{FF2B5EF4-FFF2-40B4-BE49-F238E27FC236}">
              <a16:creationId xmlns:a16="http://schemas.microsoft.com/office/drawing/2014/main" id="{641990DF-98E9-48D2-A3AF-2B8F393553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78" name="n_3aveValue【体育館・プール】&#10;有形固定資産減価償却率">
          <a:extLst>
            <a:ext uri="{FF2B5EF4-FFF2-40B4-BE49-F238E27FC236}">
              <a16:creationId xmlns:a16="http://schemas.microsoft.com/office/drawing/2014/main" id="{5F7B0BE9-2308-4604-B040-B02F81D33F3E}"/>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179" name="n_4aveValue【体育館・プール】&#10;有形固定資産減価償却率">
          <a:extLst>
            <a:ext uri="{FF2B5EF4-FFF2-40B4-BE49-F238E27FC236}">
              <a16:creationId xmlns:a16="http://schemas.microsoft.com/office/drawing/2014/main" id="{9D1FE9A6-281B-4178-AF71-B35E47C2C33F}"/>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180" name="n_1mainValue【体育館・プール】&#10;有形固定資産減価償却率">
          <a:extLst>
            <a:ext uri="{FF2B5EF4-FFF2-40B4-BE49-F238E27FC236}">
              <a16:creationId xmlns:a16="http://schemas.microsoft.com/office/drawing/2014/main" id="{2580ABC0-D9A1-4AB2-B076-8B0CB024F7D9}"/>
            </a:ext>
          </a:extLst>
        </xdr:cNvPr>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6EECB4E8-4C59-4EC5-A341-7684604BCE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63D429DD-1C36-4149-9444-CAABD9E215E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136F4444-9FD1-42C2-9DB3-092DE9DDDA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CC6594E4-9EE6-4D50-9A35-4F00F12F30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5A753AA2-11AF-4DFE-AE89-91E069BF5A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8A42F9B3-98B3-4CC4-8304-65094B60A1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8B42B7C1-3A36-446D-98E2-DC4E02525E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4F238623-7E79-417E-A0EC-B468A0E0F4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634B80F-ED9D-4E99-BC2D-9FDB9E27E6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6BFD52AB-3C24-49D8-9621-733314E9B3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AA23AD9D-EDB5-46AF-94BA-3535CE7D3A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A32B5C1F-D383-4FAF-8617-C9B112BCADB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B6F0071F-68BE-45F7-9FA8-0AC585AD5C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78B748A4-48C8-4946-8C42-6EA00C2F921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046F7ACD-9F76-4C1D-89A2-0B63534ABFF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C8123C6A-4DE6-49DE-BDB5-9214B762200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FE100E24-5FE6-4165-A6DC-19E06CBD8E6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D77737EF-7EDD-4861-9AF6-530F8FB3926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A5AA57C0-9BC8-407D-BCC6-E9A8A039535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0011DE0B-2560-4783-B8FF-3C43255CB52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F117EF4D-55F2-4FCF-936D-C914E6D5CD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9CC55A14-67AA-4C25-8487-D22A7B4C14D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9E865F95-B706-4412-B794-534A738F93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04" name="直線コネクタ 203">
          <a:extLst>
            <a:ext uri="{FF2B5EF4-FFF2-40B4-BE49-F238E27FC236}">
              <a16:creationId xmlns:a16="http://schemas.microsoft.com/office/drawing/2014/main" id="{B21B2C24-36B9-4CCC-83E4-ED9972C436ED}"/>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05" name="【体育館・プール】&#10;一人当たり面積最小値テキスト">
          <a:extLst>
            <a:ext uri="{FF2B5EF4-FFF2-40B4-BE49-F238E27FC236}">
              <a16:creationId xmlns:a16="http://schemas.microsoft.com/office/drawing/2014/main" id="{971DD7F0-8ED8-4749-A050-72DD45104215}"/>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06" name="直線コネクタ 205">
          <a:extLst>
            <a:ext uri="{FF2B5EF4-FFF2-40B4-BE49-F238E27FC236}">
              <a16:creationId xmlns:a16="http://schemas.microsoft.com/office/drawing/2014/main" id="{407824C8-31F3-4F83-853C-8000BBDD8D27}"/>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07" name="【体育館・プール】&#10;一人当たり面積最大値テキスト">
          <a:extLst>
            <a:ext uri="{FF2B5EF4-FFF2-40B4-BE49-F238E27FC236}">
              <a16:creationId xmlns:a16="http://schemas.microsoft.com/office/drawing/2014/main" id="{70DC7695-0A58-4AD9-8820-311FC4C8E867}"/>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08" name="直線コネクタ 207">
          <a:extLst>
            <a:ext uri="{FF2B5EF4-FFF2-40B4-BE49-F238E27FC236}">
              <a16:creationId xmlns:a16="http://schemas.microsoft.com/office/drawing/2014/main" id="{EDA59E93-F5AE-4695-B125-3014D217DB33}"/>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09" name="【体育館・プール】&#10;一人当たり面積平均値テキスト">
          <a:extLst>
            <a:ext uri="{FF2B5EF4-FFF2-40B4-BE49-F238E27FC236}">
              <a16:creationId xmlns:a16="http://schemas.microsoft.com/office/drawing/2014/main" id="{100EF43C-072C-4E6A-A3BF-BB66867CC7B7}"/>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10" name="フローチャート: 判断 209">
          <a:extLst>
            <a:ext uri="{FF2B5EF4-FFF2-40B4-BE49-F238E27FC236}">
              <a16:creationId xmlns:a16="http://schemas.microsoft.com/office/drawing/2014/main" id="{C04197E3-3F2D-4E8F-803B-818D3A2A14E8}"/>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11" name="フローチャート: 判断 210">
          <a:extLst>
            <a:ext uri="{FF2B5EF4-FFF2-40B4-BE49-F238E27FC236}">
              <a16:creationId xmlns:a16="http://schemas.microsoft.com/office/drawing/2014/main" id="{BE819E68-EAB4-4AC7-97BF-F900E5AFCBAA}"/>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12" name="フローチャート: 判断 211">
          <a:extLst>
            <a:ext uri="{FF2B5EF4-FFF2-40B4-BE49-F238E27FC236}">
              <a16:creationId xmlns:a16="http://schemas.microsoft.com/office/drawing/2014/main" id="{ABB257AD-7570-4E86-A0F0-518EEF55064E}"/>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13" name="フローチャート: 判断 212">
          <a:extLst>
            <a:ext uri="{FF2B5EF4-FFF2-40B4-BE49-F238E27FC236}">
              <a16:creationId xmlns:a16="http://schemas.microsoft.com/office/drawing/2014/main" id="{546FC14E-BAA4-4C84-B2D7-686E8C3773D5}"/>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14" name="フローチャート: 判断 213">
          <a:extLst>
            <a:ext uri="{FF2B5EF4-FFF2-40B4-BE49-F238E27FC236}">
              <a16:creationId xmlns:a16="http://schemas.microsoft.com/office/drawing/2014/main" id="{E1AB099D-72EE-44F4-9844-24FF05CF6D09}"/>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40A78EF-400E-4F21-A924-EB38F4AEE6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278E6023-2911-4696-BE02-ABC10CFBFB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E0A27CFB-F761-44DD-B157-594B9E7766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80617322-764A-42DD-9533-1DAF9AC20A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8773333A-4318-48E1-99DD-B802D672E5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142748</xdr:rowOff>
    </xdr:from>
    <xdr:to>
      <xdr:col>55</xdr:col>
      <xdr:colOff>50800</xdr:colOff>
      <xdr:row>63</xdr:row>
      <xdr:rowOff>72898</xdr:rowOff>
    </xdr:to>
    <xdr:sp macro="" textlink="">
      <xdr:nvSpPr>
        <xdr:cNvPr id="220" name="楕円 219">
          <a:extLst>
            <a:ext uri="{FF2B5EF4-FFF2-40B4-BE49-F238E27FC236}">
              <a16:creationId xmlns:a16="http://schemas.microsoft.com/office/drawing/2014/main" id="{B07D90F6-BDB3-4C96-B74C-FCC8AE9D7A50}"/>
            </a:ext>
          </a:extLst>
        </xdr:cNvPr>
        <xdr:cNvSpPr/>
      </xdr:nvSpPr>
      <xdr:spPr>
        <a:xfrm>
          <a:off x="104267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165625</xdr:rowOff>
    </xdr:from>
    <xdr:ext cx="469744" cy="259045"/>
    <xdr:sp macro="" textlink="">
      <xdr:nvSpPr>
        <xdr:cNvPr id="221" name="【体育館・プール】&#10;一人当たり面積該当値テキスト">
          <a:extLst>
            <a:ext uri="{FF2B5EF4-FFF2-40B4-BE49-F238E27FC236}">
              <a16:creationId xmlns:a16="http://schemas.microsoft.com/office/drawing/2014/main" id="{D037CEA9-6F77-4730-ADF3-53B865DAB22B}"/>
            </a:ext>
          </a:extLst>
        </xdr:cNvPr>
        <xdr:cNvSpPr txBox="1"/>
      </xdr:nvSpPr>
      <xdr:spPr>
        <a:xfrm>
          <a:off x="10515600" y="106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147701</xdr:rowOff>
    </xdr:from>
    <xdr:to>
      <xdr:col>50</xdr:col>
      <xdr:colOff>165100</xdr:colOff>
      <xdr:row>63</xdr:row>
      <xdr:rowOff>77851</xdr:rowOff>
    </xdr:to>
    <xdr:sp macro="" textlink="">
      <xdr:nvSpPr>
        <xdr:cNvPr id="222" name="楕円 221">
          <a:extLst>
            <a:ext uri="{FF2B5EF4-FFF2-40B4-BE49-F238E27FC236}">
              <a16:creationId xmlns:a16="http://schemas.microsoft.com/office/drawing/2014/main" id="{E620D733-AE3B-447B-B279-A5C55BFD3104}"/>
            </a:ext>
          </a:extLst>
        </xdr:cNvPr>
        <xdr:cNvSpPr/>
      </xdr:nvSpPr>
      <xdr:spPr>
        <a:xfrm>
          <a:off x="9588500" y="107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22098</xdr:rowOff>
    </xdr:from>
    <xdr:to>
      <xdr:col>55</xdr:col>
      <xdr:colOff>0</xdr:colOff>
      <xdr:row>63</xdr:row>
      <xdr:rowOff>27051</xdr:rowOff>
    </xdr:to>
    <xdr:cxnSp macro="">
      <xdr:nvCxnSpPr>
        <xdr:cNvPr id="223" name="直線コネクタ 222">
          <a:extLst>
            <a:ext uri="{FF2B5EF4-FFF2-40B4-BE49-F238E27FC236}">
              <a16:creationId xmlns:a16="http://schemas.microsoft.com/office/drawing/2014/main" id="{63680310-7E08-4769-AED9-33115E387ADB}"/>
            </a:ext>
          </a:extLst>
        </xdr:cNvPr>
        <xdr:cNvCxnSpPr/>
      </xdr:nvCxnSpPr>
      <xdr:spPr>
        <a:xfrm flipV="1">
          <a:off x="9639300" y="1082344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24" name="n_1aveValue【体育館・プール】&#10;一人当たり面積">
          <a:extLst>
            <a:ext uri="{FF2B5EF4-FFF2-40B4-BE49-F238E27FC236}">
              <a16:creationId xmlns:a16="http://schemas.microsoft.com/office/drawing/2014/main" id="{EE1561E3-CB4A-4897-B91C-25DA988BE04C}"/>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25" name="n_2aveValue【体育館・プール】&#10;一人当たり面積">
          <a:extLst>
            <a:ext uri="{FF2B5EF4-FFF2-40B4-BE49-F238E27FC236}">
              <a16:creationId xmlns:a16="http://schemas.microsoft.com/office/drawing/2014/main" id="{B0020DEE-B133-4252-BFBD-BAD4137EC609}"/>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26" name="n_3aveValue【体育館・プール】&#10;一人当たり面積">
          <a:extLst>
            <a:ext uri="{FF2B5EF4-FFF2-40B4-BE49-F238E27FC236}">
              <a16:creationId xmlns:a16="http://schemas.microsoft.com/office/drawing/2014/main" id="{09B42B5A-049E-43F6-AD46-A4830356A6E3}"/>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27" name="n_4aveValue【体育館・プール】&#10;一人当たり面積">
          <a:extLst>
            <a:ext uri="{FF2B5EF4-FFF2-40B4-BE49-F238E27FC236}">
              <a16:creationId xmlns:a16="http://schemas.microsoft.com/office/drawing/2014/main" id="{02CFC0B1-DE49-46E9-9427-7EBEAC733263}"/>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94378</xdr:rowOff>
    </xdr:from>
    <xdr:ext cx="469744" cy="259045"/>
    <xdr:sp macro="" textlink="">
      <xdr:nvSpPr>
        <xdr:cNvPr id="228" name="n_1mainValue【体育館・プール】&#10;一人当たり面積">
          <a:extLst>
            <a:ext uri="{FF2B5EF4-FFF2-40B4-BE49-F238E27FC236}">
              <a16:creationId xmlns:a16="http://schemas.microsoft.com/office/drawing/2014/main" id="{4E7BE93B-68A5-4D3D-ADBD-1DFB9FBDC57C}"/>
            </a:ext>
          </a:extLst>
        </xdr:cNvPr>
        <xdr:cNvSpPr txBox="1"/>
      </xdr:nvSpPr>
      <xdr:spPr>
        <a:xfrm>
          <a:off x="9391727" y="1055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84DBFF03-33C3-4182-A7CE-F7C5532C05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2FE3AADA-0830-40DD-B29D-7448D8C5C1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6EB51F8E-E1D6-47CE-899F-0777FF7765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1B4F7B0E-E8F4-40F2-8BC9-649E42B774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FF5BB42A-22CD-4F1C-8275-F9DD2A5F96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E9CF0DE9-E32C-48CD-B7ED-84A18C32CB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B6520984-817F-4147-A79F-9A2CF2437F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1F1291A6-CEC9-40AC-8938-3802B2C3F2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BBB1629C-68BA-4273-AE84-DC7DD16AC9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2C788558-50D5-4B56-90D0-D516E4C843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2CEE1EB4-3C19-4715-AFCB-BB5F01EBC1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5F5CA5B3-3D66-4738-8646-6B8A80AB61B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1C9E34DE-F02E-4BD0-940F-53BDA3F7038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A202CA38-3B5E-4F06-8B3D-1956946C7CE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82FD054E-4DEE-43BF-9071-9ABA35AA44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1AD239D0-ACC8-4584-878C-F47C6C1E8C3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DA7252B4-3BBD-4173-852B-BE869EC9819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1F96E423-A0B5-4B39-8033-85346D9D75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C6338E96-669B-43FB-9449-57E9E972208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3192A461-5B95-4C69-8A91-23A3B6AD5E9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30595B91-1A8F-49D7-BDE8-77DBF326C73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0C40BA27-94FD-4F75-A1BF-31862FBACB0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a:extLst>
            <a:ext uri="{FF2B5EF4-FFF2-40B4-BE49-F238E27FC236}">
              <a16:creationId xmlns:a16="http://schemas.microsoft.com/office/drawing/2014/main" id="{5FE2DE57-5F73-4573-A6E3-F3EB2601352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D31C0236-BA9F-4562-82B4-853BB8358F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501E062C-A119-43E5-8921-733E28B6A5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54" name="直線コネクタ 253">
          <a:extLst>
            <a:ext uri="{FF2B5EF4-FFF2-40B4-BE49-F238E27FC236}">
              <a16:creationId xmlns:a16="http://schemas.microsoft.com/office/drawing/2014/main" id="{21A92DA7-91D0-40BA-BF97-9481FACFC778}"/>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5" name="【福祉施設】&#10;有形固定資産減価償却率最小値テキスト">
          <a:extLst>
            <a:ext uri="{FF2B5EF4-FFF2-40B4-BE49-F238E27FC236}">
              <a16:creationId xmlns:a16="http://schemas.microsoft.com/office/drawing/2014/main" id="{ED89A1A8-CE56-484E-9FCD-0593452AD2A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6" name="直線コネクタ 255">
          <a:extLst>
            <a:ext uri="{FF2B5EF4-FFF2-40B4-BE49-F238E27FC236}">
              <a16:creationId xmlns:a16="http://schemas.microsoft.com/office/drawing/2014/main" id="{E47CBE5B-C8DF-41A6-8103-3E121CBC297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57" name="【福祉施設】&#10;有形固定資産減価償却率最大値テキスト">
          <a:extLst>
            <a:ext uri="{FF2B5EF4-FFF2-40B4-BE49-F238E27FC236}">
              <a16:creationId xmlns:a16="http://schemas.microsoft.com/office/drawing/2014/main" id="{EB055B20-4BB8-4B80-94AA-0575263AD62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58" name="直線コネクタ 257">
          <a:extLst>
            <a:ext uri="{FF2B5EF4-FFF2-40B4-BE49-F238E27FC236}">
              <a16:creationId xmlns:a16="http://schemas.microsoft.com/office/drawing/2014/main" id="{1FE86F08-A80D-4E26-9AAF-416C072C895A}"/>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18BC1773-405D-4004-B2EF-8A454185CFA1}"/>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60" name="フローチャート: 判断 259">
          <a:extLst>
            <a:ext uri="{FF2B5EF4-FFF2-40B4-BE49-F238E27FC236}">
              <a16:creationId xmlns:a16="http://schemas.microsoft.com/office/drawing/2014/main" id="{0CD28E2D-C4E4-4EB0-A5A6-C59860FC0A63}"/>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61" name="フローチャート: 判断 260">
          <a:extLst>
            <a:ext uri="{FF2B5EF4-FFF2-40B4-BE49-F238E27FC236}">
              <a16:creationId xmlns:a16="http://schemas.microsoft.com/office/drawing/2014/main" id="{CAC2D45C-D568-4D15-9B90-5F9F4088243E}"/>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62" name="フローチャート: 判断 261">
          <a:extLst>
            <a:ext uri="{FF2B5EF4-FFF2-40B4-BE49-F238E27FC236}">
              <a16:creationId xmlns:a16="http://schemas.microsoft.com/office/drawing/2014/main" id="{95378F3D-9018-4934-8E5F-4DF68BDCC0D6}"/>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63" name="フローチャート: 判断 262">
          <a:extLst>
            <a:ext uri="{FF2B5EF4-FFF2-40B4-BE49-F238E27FC236}">
              <a16:creationId xmlns:a16="http://schemas.microsoft.com/office/drawing/2014/main" id="{F55FB39C-1DF0-42E1-84EB-B33C4EA30498}"/>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64" name="フローチャート: 判断 263">
          <a:extLst>
            <a:ext uri="{FF2B5EF4-FFF2-40B4-BE49-F238E27FC236}">
              <a16:creationId xmlns:a16="http://schemas.microsoft.com/office/drawing/2014/main" id="{A7617BF5-7D8D-4773-8F00-BCEBAB7F3842}"/>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6E0960B-C6DE-48A0-BF05-A0B26D4EC5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AA26F59-16A2-45CF-9AF3-CD578EE5C0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98FF01B-43D4-4303-B732-5D4416B3FD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E3FC721-25C2-4A64-B322-68218FC31B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B77E5EA-91CA-4534-8BDE-4A9C299B7F5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270" name="楕円 269">
          <a:extLst>
            <a:ext uri="{FF2B5EF4-FFF2-40B4-BE49-F238E27FC236}">
              <a16:creationId xmlns:a16="http://schemas.microsoft.com/office/drawing/2014/main" id="{A182AF93-CA97-4DD1-A0FD-A3E412BDE9C6}"/>
            </a:ext>
          </a:extLst>
        </xdr:cNvPr>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879F8EF6-6616-4EF1-99B7-7A45F75A4A78}"/>
            </a:ext>
          </a:extLst>
        </xdr:cNvPr>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72" name="楕円 271">
          <a:extLst>
            <a:ext uri="{FF2B5EF4-FFF2-40B4-BE49-F238E27FC236}">
              <a16:creationId xmlns:a16="http://schemas.microsoft.com/office/drawing/2014/main" id="{8797472C-1DE0-455E-8C9C-D6048C813D55}"/>
            </a:ext>
          </a:extLst>
        </xdr:cNvPr>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119743</xdr:rowOff>
    </xdr:to>
    <xdr:cxnSp macro="">
      <xdr:nvCxnSpPr>
        <xdr:cNvPr id="273" name="直線コネクタ 272">
          <a:extLst>
            <a:ext uri="{FF2B5EF4-FFF2-40B4-BE49-F238E27FC236}">
              <a16:creationId xmlns:a16="http://schemas.microsoft.com/office/drawing/2014/main" id="{B93468FE-F258-4908-903B-75234BC94740}"/>
            </a:ext>
          </a:extLst>
        </xdr:cNvPr>
        <xdr:cNvCxnSpPr/>
      </xdr:nvCxnSpPr>
      <xdr:spPr>
        <a:xfrm>
          <a:off x="3797300" y="1447418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274" name="n_1aveValue【福祉施設】&#10;有形固定資産減価償却率">
          <a:extLst>
            <a:ext uri="{FF2B5EF4-FFF2-40B4-BE49-F238E27FC236}">
              <a16:creationId xmlns:a16="http://schemas.microsoft.com/office/drawing/2014/main" id="{9370C23C-BB27-4560-B047-655AD69A77E4}"/>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275" name="n_2aveValue【福祉施設】&#10;有形固定資産減価償却率">
          <a:extLst>
            <a:ext uri="{FF2B5EF4-FFF2-40B4-BE49-F238E27FC236}">
              <a16:creationId xmlns:a16="http://schemas.microsoft.com/office/drawing/2014/main" id="{40166D3A-EDF5-499D-9AE3-88A4E61742D9}"/>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76" name="n_3aveValue【福祉施設】&#10;有形固定資産減価償却率">
          <a:extLst>
            <a:ext uri="{FF2B5EF4-FFF2-40B4-BE49-F238E27FC236}">
              <a16:creationId xmlns:a16="http://schemas.microsoft.com/office/drawing/2014/main" id="{0CF46684-3D94-4CCA-A7AA-1236DFFA3181}"/>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277" name="n_4aveValue【福祉施設】&#10;有形固定資産減価償却率">
          <a:extLst>
            <a:ext uri="{FF2B5EF4-FFF2-40B4-BE49-F238E27FC236}">
              <a16:creationId xmlns:a16="http://schemas.microsoft.com/office/drawing/2014/main" id="{864BDC43-A324-4676-8C98-E961651E5551}"/>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278" name="n_1mainValue【福祉施設】&#10;有形固定資産減価償却率">
          <a:extLst>
            <a:ext uri="{FF2B5EF4-FFF2-40B4-BE49-F238E27FC236}">
              <a16:creationId xmlns:a16="http://schemas.microsoft.com/office/drawing/2014/main" id="{C81D1BDF-EC3A-4E1B-947D-5034DE1B4FFE}"/>
            </a:ext>
          </a:extLst>
        </xdr:cNvPr>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F2BFA8C4-D662-44E9-812E-BDCC82CE21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B9982972-A4DA-48D4-9C7B-44A820740F4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E69EC0C1-938C-4C57-BD58-3A11D70E6F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74A2C5AC-6A22-4C97-BBD4-513EE1D2A2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F91A1167-8BC2-4843-9F66-7FD9030F7D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27B08754-D6E2-49D3-A26E-C57147A46B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F0557C21-B923-4BF0-A5D9-4FD8600927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ED91F737-EB5C-440F-A5AF-81CE99165F2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E1CE0D91-284D-4639-8826-25ED5B56B3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BA20F3CB-C65E-4CF8-AAC2-A92A72A0C1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a:extLst>
            <a:ext uri="{FF2B5EF4-FFF2-40B4-BE49-F238E27FC236}">
              <a16:creationId xmlns:a16="http://schemas.microsoft.com/office/drawing/2014/main" id="{4941466A-9D53-44CF-BDF1-91177BFE660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a:extLst>
            <a:ext uri="{FF2B5EF4-FFF2-40B4-BE49-F238E27FC236}">
              <a16:creationId xmlns:a16="http://schemas.microsoft.com/office/drawing/2014/main" id="{14AEEB88-8C4D-461F-929F-997262EFCC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a:extLst>
            <a:ext uri="{FF2B5EF4-FFF2-40B4-BE49-F238E27FC236}">
              <a16:creationId xmlns:a16="http://schemas.microsoft.com/office/drawing/2014/main" id="{BB7B8511-649D-4766-AB60-630BF7E50C6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a:extLst>
            <a:ext uri="{FF2B5EF4-FFF2-40B4-BE49-F238E27FC236}">
              <a16:creationId xmlns:a16="http://schemas.microsoft.com/office/drawing/2014/main" id="{442545F6-534C-4A7F-B3E8-F13181FADAB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a:extLst>
            <a:ext uri="{FF2B5EF4-FFF2-40B4-BE49-F238E27FC236}">
              <a16:creationId xmlns:a16="http://schemas.microsoft.com/office/drawing/2014/main" id="{3C5CB0CE-6EF0-47EC-955F-8CAD574410B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a:extLst>
            <a:ext uri="{FF2B5EF4-FFF2-40B4-BE49-F238E27FC236}">
              <a16:creationId xmlns:a16="http://schemas.microsoft.com/office/drawing/2014/main" id="{D33E7B59-80D8-4A32-9899-1341060E69F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a:extLst>
            <a:ext uri="{FF2B5EF4-FFF2-40B4-BE49-F238E27FC236}">
              <a16:creationId xmlns:a16="http://schemas.microsoft.com/office/drawing/2014/main" id="{D59A8D63-161A-446E-8276-A627EAF5929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a:extLst>
            <a:ext uri="{FF2B5EF4-FFF2-40B4-BE49-F238E27FC236}">
              <a16:creationId xmlns:a16="http://schemas.microsoft.com/office/drawing/2014/main" id="{0212CCE9-9B20-452E-9C21-C836D7E1501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965D78BD-B550-4CCC-88E9-A50164803C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3D6FC811-839F-47E5-9F50-6C6ECA392B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a:extLst>
            <a:ext uri="{FF2B5EF4-FFF2-40B4-BE49-F238E27FC236}">
              <a16:creationId xmlns:a16="http://schemas.microsoft.com/office/drawing/2014/main" id="{A81B72AB-EA3B-46DD-95CE-54B78AF0EC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00" name="直線コネクタ 299">
          <a:extLst>
            <a:ext uri="{FF2B5EF4-FFF2-40B4-BE49-F238E27FC236}">
              <a16:creationId xmlns:a16="http://schemas.microsoft.com/office/drawing/2014/main" id="{59111E78-3717-44C2-9629-101E1D598B26}"/>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01" name="【福祉施設】&#10;一人当たり面積最小値テキスト">
          <a:extLst>
            <a:ext uri="{FF2B5EF4-FFF2-40B4-BE49-F238E27FC236}">
              <a16:creationId xmlns:a16="http://schemas.microsoft.com/office/drawing/2014/main" id="{A97B1109-6518-4F28-8EEC-EBE8AC82D572}"/>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02" name="直線コネクタ 301">
          <a:extLst>
            <a:ext uri="{FF2B5EF4-FFF2-40B4-BE49-F238E27FC236}">
              <a16:creationId xmlns:a16="http://schemas.microsoft.com/office/drawing/2014/main" id="{46432886-07B3-43EB-BA33-D9C78DE650F1}"/>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03" name="【福祉施設】&#10;一人当たり面積最大値テキスト">
          <a:extLst>
            <a:ext uri="{FF2B5EF4-FFF2-40B4-BE49-F238E27FC236}">
              <a16:creationId xmlns:a16="http://schemas.microsoft.com/office/drawing/2014/main" id="{4AD5FC28-B457-4414-8A5D-31B3B979B4D4}"/>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04" name="直線コネクタ 303">
          <a:extLst>
            <a:ext uri="{FF2B5EF4-FFF2-40B4-BE49-F238E27FC236}">
              <a16:creationId xmlns:a16="http://schemas.microsoft.com/office/drawing/2014/main" id="{D4EBE859-A56F-4E3F-8C84-6E370133B973}"/>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5" name="【福祉施設】&#10;一人当たり面積平均値テキスト">
          <a:extLst>
            <a:ext uri="{FF2B5EF4-FFF2-40B4-BE49-F238E27FC236}">
              <a16:creationId xmlns:a16="http://schemas.microsoft.com/office/drawing/2014/main" id="{307DEF3F-7FDA-4552-8732-CA2D16E925AF}"/>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6" name="フローチャート: 判断 305">
          <a:extLst>
            <a:ext uri="{FF2B5EF4-FFF2-40B4-BE49-F238E27FC236}">
              <a16:creationId xmlns:a16="http://schemas.microsoft.com/office/drawing/2014/main" id="{8F9FF3B9-7DF5-4D4D-891E-EC0D1E345F74}"/>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07" name="フローチャート: 判断 306">
          <a:extLst>
            <a:ext uri="{FF2B5EF4-FFF2-40B4-BE49-F238E27FC236}">
              <a16:creationId xmlns:a16="http://schemas.microsoft.com/office/drawing/2014/main" id="{FC118626-A14E-4E93-930B-E5AE76085EE2}"/>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08" name="フローチャート: 判断 307">
          <a:extLst>
            <a:ext uri="{FF2B5EF4-FFF2-40B4-BE49-F238E27FC236}">
              <a16:creationId xmlns:a16="http://schemas.microsoft.com/office/drawing/2014/main" id="{B6D8E5A3-5600-4B0A-97EA-09167168313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09" name="フローチャート: 判断 308">
          <a:extLst>
            <a:ext uri="{FF2B5EF4-FFF2-40B4-BE49-F238E27FC236}">
              <a16:creationId xmlns:a16="http://schemas.microsoft.com/office/drawing/2014/main" id="{840FCDD9-44F5-4CD4-89B3-2DF373A8DBD1}"/>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10" name="フローチャート: 判断 309">
          <a:extLst>
            <a:ext uri="{FF2B5EF4-FFF2-40B4-BE49-F238E27FC236}">
              <a16:creationId xmlns:a16="http://schemas.microsoft.com/office/drawing/2014/main" id="{8553219D-993D-4BC8-85B4-B319F2D245D9}"/>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1B0B1CD6-07C0-4DF9-B048-80CCB5786E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50E58434-1E67-49C1-9C77-738FE929E8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8A27470-AD05-4BC1-B732-310503114A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88C85F83-0851-46EF-B22A-91B31D1FE5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0AEAC3C-ECF0-4B96-A42A-86F0BD69F4F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16" name="楕円 315">
          <a:extLst>
            <a:ext uri="{FF2B5EF4-FFF2-40B4-BE49-F238E27FC236}">
              <a16:creationId xmlns:a16="http://schemas.microsoft.com/office/drawing/2014/main" id="{C7D7D879-5A44-4F10-9121-02D085EDD787}"/>
            </a:ext>
          </a:extLst>
        </xdr:cNvPr>
        <xdr:cNvSpPr/>
      </xdr:nvSpPr>
      <xdr:spPr>
        <a:xfrm>
          <a:off x="104267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114825</xdr:rowOff>
    </xdr:from>
    <xdr:ext cx="469744" cy="259045"/>
    <xdr:sp macro="" textlink="">
      <xdr:nvSpPr>
        <xdr:cNvPr id="317" name="【福祉施設】&#10;一人当たり面積該当値テキスト">
          <a:extLst>
            <a:ext uri="{FF2B5EF4-FFF2-40B4-BE49-F238E27FC236}">
              <a16:creationId xmlns:a16="http://schemas.microsoft.com/office/drawing/2014/main" id="{70607E20-29E7-4671-A74C-0923AE3A0CB0}"/>
            </a:ext>
          </a:extLst>
        </xdr:cNvPr>
        <xdr:cNvSpPr txBox="1"/>
      </xdr:nvSpPr>
      <xdr:spPr>
        <a:xfrm>
          <a:off x="10515600" y="1451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18" name="楕円 317">
          <a:extLst>
            <a:ext uri="{FF2B5EF4-FFF2-40B4-BE49-F238E27FC236}">
              <a16:creationId xmlns:a16="http://schemas.microsoft.com/office/drawing/2014/main" id="{660C3D5E-FA75-4FC9-BC82-7770E1D09583}"/>
            </a:ext>
          </a:extLst>
        </xdr:cNvPr>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79248</xdr:rowOff>
    </xdr:from>
    <xdr:to>
      <xdr:col>55</xdr:col>
      <xdr:colOff>0</xdr:colOff>
      <xdr:row>85</xdr:row>
      <xdr:rowOff>81535</xdr:rowOff>
    </xdr:to>
    <xdr:cxnSp macro="">
      <xdr:nvCxnSpPr>
        <xdr:cNvPr id="319" name="直線コネクタ 318">
          <a:extLst>
            <a:ext uri="{FF2B5EF4-FFF2-40B4-BE49-F238E27FC236}">
              <a16:creationId xmlns:a16="http://schemas.microsoft.com/office/drawing/2014/main" id="{C2F5FA38-9FDC-4383-8EF0-166DAD0E9ADE}"/>
            </a:ext>
          </a:extLst>
        </xdr:cNvPr>
        <xdr:cNvCxnSpPr/>
      </xdr:nvCxnSpPr>
      <xdr:spPr>
        <a:xfrm flipV="1">
          <a:off x="9639300" y="146524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20" name="n_1aveValue【福祉施設】&#10;一人当たり面積">
          <a:extLst>
            <a:ext uri="{FF2B5EF4-FFF2-40B4-BE49-F238E27FC236}">
              <a16:creationId xmlns:a16="http://schemas.microsoft.com/office/drawing/2014/main" id="{D1D86D27-BE10-4E58-8F84-BB046F1FCB12}"/>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21" name="n_2aveValue【福祉施設】&#10;一人当たり面積">
          <a:extLst>
            <a:ext uri="{FF2B5EF4-FFF2-40B4-BE49-F238E27FC236}">
              <a16:creationId xmlns:a16="http://schemas.microsoft.com/office/drawing/2014/main" id="{C88733B5-56F7-472C-AD72-BFD168C4B6CF}"/>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22" name="n_3aveValue【福祉施設】&#10;一人当たり面積">
          <a:extLst>
            <a:ext uri="{FF2B5EF4-FFF2-40B4-BE49-F238E27FC236}">
              <a16:creationId xmlns:a16="http://schemas.microsoft.com/office/drawing/2014/main" id="{ED5279B3-711C-4AB5-A0DC-35DB7CE55A5B}"/>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23" name="n_4aveValue【福祉施設】&#10;一人当たり面積">
          <a:extLst>
            <a:ext uri="{FF2B5EF4-FFF2-40B4-BE49-F238E27FC236}">
              <a16:creationId xmlns:a16="http://schemas.microsoft.com/office/drawing/2014/main" id="{86B5084E-F227-47C5-90E7-2EF208854A7C}"/>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24" name="n_1mainValue【福祉施設】&#10;一人当たり面積">
          <a:extLst>
            <a:ext uri="{FF2B5EF4-FFF2-40B4-BE49-F238E27FC236}">
              <a16:creationId xmlns:a16="http://schemas.microsoft.com/office/drawing/2014/main" id="{6E2C142E-A270-4D0C-BE0E-B3383077B7A2}"/>
            </a:ext>
          </a:extLst>
        </xdr:cNvPr>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6C6C73B7-79B3-47E6-8CBF-A941CA93B0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A5D479FA-002A-4E6B-B604-9287322182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9C5B8821-C356-4B3C-B53F-09E75330E6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183FC59A-24ED-4806-8BE4-10ABABE12E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231D1CE8-6747-4CEA-8779-1BBA5CEC51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9E6C7445-CAAF-4FB1-A7CF-9B4EC6B1A6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28530FA6-0E74-476F-B56D-C2A0801CF5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E734FF13-475F-4129-BA8E-BB32328F26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EACCA1E5-4E0C-4AB3-B6DD-AC2C8C043C3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FBD4D2F8-F7D4-426C-9611-CBEBAB03B0B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a:extLst>
            <a:ext uri="{FF2B5EF4-FFF2-40B4-BE49-F238E27FC236}">
              <a16:creationId xmlns:a16="http://schemas.microsoft.com/office/drawing/2014/main" id="{2B2C214A-862A-4660-9785-27C1AFB0102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a:extLst>
            <a:ext uri="{FF2B5EF4-FFF2-40B4-BE49-F238E27FC236}">
              <a16:creationId xmlns:a16="http://schemas.microsoft.com/office/drawing/2014/main" id="{9B160018-F8E0-46BB-BCD5-4C28EA68FA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7" name="テキスト ボックス 336">
          <a:extLst>
            <a:ext uri="{FF2B5EF4-FFF2-40B4-BE49-F238E27FC236}">
              <a16:creationId xmlns:a16="http://schemas.microsoft.com/office/drawing/2014/main" id="{43E6B91D-C7A9-4155-B24F-FC64378C07F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a:extLst>
            <a:ext uri="{FF2B5EF4-FFF2-40B4-BE49-F238E27FC236}">
              <a16:creationId xmlns:a16="http://schemas.microsoft.com/office/drawing/2014/main" id="{D6001099-2DF8-4C03-8759-099A561F95A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a:extLst>
            <a:ext uri="{FF2B5EF4-FFF2-40B4-BE49-F238E27FC236}">
              <a16:creationId xmlns:a16="http://schemas.microsoft.com/office/drawing/2014/main" id="{92DB347C-E7CE-438E-9569-68E406586F9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a:extLst>
            <a:ext uri="{FF2B5EF4-FFF2-40B4-BE49-F238E27FC236}">
              <a16:creationId xmlns:a16="http://schemas.microsoft.com/office/drawing/2014/main" id="{21D75821-D294-495A-BF6B-460C8CB73CA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a:extLst>
            <a:ext uri="{FF2B5EF4-FFF2-40B4-BE49-F238E27FC236}">
              <a16:creationId xmlns:a16="http://schemas.microsoft.com/office/drawing/2014/main" id="{AB87A8ED-2F7F-48AB-8136-376E2F607AE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a:extLst>
            <a:ext uri="{FF2B5EF4-FFF2-40B4-BE49-F238E27FC236}">
              <a16:creationId xmlns:a16="http://schemas.microsoft.com/office/drawing/2014/main" id="{36F9AF2F-8788-4825-A147-2289B53473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a:extLst>
            <a:ext uri="{FF2B5EF4-FFF2-40B4-BE49-F238E27FC236}">
              <a16:creationId xmlns:a16="http://schemas.microsoft.com/office/drawing/2014/main" id="{C80F62A8-E0A5-4CC9-B384-15644FA843F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a:extLst>
            <a:ext uri="{FF2B5EF4-FFF2-40B4-BE49-F238E27FC236}">
              <a16:creationId xmlns:a16="http://schemas.microsoft.com/office/drawing/2014/main" id="{B7D773F3-AC52-4590-A798-7AB5417A88E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a:extLst>
            <a:ext uri="{FF2B5EF4-FFF2-40B4-BE49-F238E27FC236}">
              <a16:creationId xmlns:a16="http://schemas.microsoft.com/office/drawing/2014/main" id="{E298F781-FA13-4CC0-8812-83E1494064B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a:extLst>
            <a:ext uri="{FF2B5EF4-FFF2-40B4-BE49-F238E27FC236}">
              <a16:creationId xmlns:a16="http://schemas.microsoft.com/office/drawing/2014/main" id="{A92CBC6B-9769-4EF7-B64A-C01475C8DB2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7" name="テキスト ボックス 346">
          <a:extLst>
            <a:ext uri="{FF2B5EF4-FFF2-40B4-BE49-F238E27FC236}">
              <a16:creationId xmlns:a16="http://schemas.microsoft.com/office/drawing/2014/main" id="{718A3F73-EAE7-4E39-B633-E47889E98C9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DE2CB65D-C399-4950-8C68-8248CCFDE9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a:extLst>
            <a:ext uri="{FF2B5EF4-FFF2-40B4-BE49-F238E27FC236}">
              <a16:creationId xmlns:a16="http://schemas.microsoft.com/office/drawing/2014/main" id="{888FEE8D-6413-40D2-801F-02FF5B6522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50" name="直線コネクタ 349">
          <a:extLst>
            <a:ext uri="{FF2B5EF4-FFF2-40B4-BE49-F238E27FC236}">
              <a16:creationId xmlns:a16="http://schemas.microsoft.com/office/drawing/2014/main" id="{67B88D50-27A1-4C6E-89B3-F3CDB8706578}"/>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1" name="【市民会館】&#10;有形固定資産減価償却率最小値テキスト">
          <a:extLst>
            <a:ext uri="{FF2B5EF4-FFF2-40B4-BE49-F238E27FC236}">
              <a16:creationId xmlns:a16="http://schemas.microsoft.com/office/drawing/2014/main" id="{DD4B40F7-1903-429E-8062-AB626C0D333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2" name="直線コネクタ 351">
          <a:extLst>
            <a:ext uri="{FF2B5EF4-FFF2-40B4-BE49-F238E27FC236}">
              <a16:creationId xmlns:a16="http://schemas.microsoft.com/office/drawing/2014/main" id="{B4D074DB-898C-426C-AB47-80D2A5E4A3B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53" name="【市民会館】&#10;有形固定資産減価償却率最大値テキスト">
          <a:extLst>
            <a:ext uri="{FF2B5EF4-FFF2-40B4-BE49-F238E27FC236}">
              <a16:creationId xmlns:a16="http://schemas.microsoft.com/office/drawing/2014/main" id="{14F2F38E-6970-498F-93F4-A9B2EEE94865}"/>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4" name="直線コネクタ 353">
          <a:extLst>
            <a:ext uri="{FF2B5EF4-FFF2-40B4-BE49-F238E27FC236}">
              <a16:creationId xmlns:a16="http://schemas.microsoft.com/office/drawing/2014/main" id="{EA1A8A24-9A77-4131-9C52-441201A74319}"/>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355" name="【市民会館】&#10;有形固定資産減価償却率平均値テキスト">
          <a:extLst>
            <a:ext uri="{FF2B5EF4-FFF2-40B4-BE49-F238E27FC236}">
              <a16:creationId xmlns:a16="http://schemas.microsoft.com/office/drawing/2014/main" id="{1D733948-5820-4235-BEB1-0170DD60988D}"/>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56" name="フローチャート: 判断 355">
          <a:extLst>
            <a:ext uri="{FF2B5EF4-FFF2-40B4-BE49-F238E27FC236}">
              <a16:creationId xmlns:a16="http://schemas.microsoft.com/office/drawing/2014/main" id="{28365B31-083B-451E-8884-85705073EDA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57" name="フローチャート: 判断 356">
          <a:extLst>
            <a:ext uri="{FF2B5EF4-FFF2-40B4-BE49-F238E27FC236}">
              <a16:creationId xmlns:a16="http://schemas.microsoft.com/office/drawing/2014/main" id="{E429A89B-1E64-4C4D-99BC-8901FC28A378}"/>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58" name="フローチャート: 判断 357">
          <a:extLst>
            <a:ext uri="{FF2B5EF4-FFF2-40B4-BE49-F238E27FC236}">
              <a16:creationId xmlns:a16="http://schemas.microsoft.com/office/drawing/2014/main" id="{A5298F6C-E0E6-4905-9AA4-A5FAE21C27EA}"/>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59" name="フローチャート: 判断 358">
          <a:extLst>
            <a:ext uri="{FF2B5EF4-FFF2-40B4-BE49-F238E27FC236}">
              <a16:creationId xmlns:a16="http://schemas.microsoft.com/office/drawing/2014/main" id="{48C5DE4E-3B49-417A-BE45-141F37DBC8D1}"/>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60" name="フローチャート: 判断 359">
          <a:extLst>
            <a:ext uri="{FF2B5EF4-FFF2-40B4-BE49-F238E27FC236}">
              <a16:creationId xmlns:a16="http://schemas.microsoft.com/office/drawing/2014/main" id="{7E437C73-79C3-4631-A77F-9D912FB4970C}"/>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4AFE676-8F04-4030-AE04-85313493F3B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C5D807C-DC48-4056-A8B7-41124A37FC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29CC0979-DEBA-41FB-976B-A5FE991375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6AD9E03F-A506-4970-9365-842F8ED585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242410AA-8C2A-48B2-B5ED-844BC1D80A5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30299</xdr:rowOff>
    </xdr:from>
    <xdr:to>
      <xdr:col>24</xdr:col>
      <xdr:colOff>114300</xdr:colOff>
      <xdr:row>104</xdr:row>
      <xdr:rowOff>131899</xdr:rowOff>
    </xdr:to>
    <xdr:sp macro="" textlink="">
      <xdr:nvSpPr>
        <xdr:cNvPr id="366" name="楕円 365">
          <a:extLst>
            <a:ext uri="{FF2B5EF4-FFF2-40B4-BE49-F238E27FC236}">
              <a16:creationId xmlns:a16="http://schemas.microsoft.com/office/drawing/2014/main" id="{8F7A6E03-2A6D-4D2A-BE2B-2FC823BAE57E}"/>
            </a:ext>
          </a:extLst>
        </xdr:cNvPr>
        <xdr:cNvSpPr/>
      </xdr:nvSpPr>
      <xdr:spPr>
        <a:xfrm>
          <a:off x="4584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53176</xdr:rowOff>
    </xdr:from>
    <xdr:ext cx="405111" cy="259045"/>
    <xdr:sp macro="" textlink="">
      <xdr:nvSpPr>
        <xdr:cNvPr id="367" name="【市民会館】&#10;有形固定資産減価償却率該当値テキスト">
          <a:extLst>
            <a:ext uri="{FF2B5EF4-FFF2-40B4-BE49-F238E27FC236}">
              <a16:creationId xmlns:a16="http://schemas.microsoft.com/office/drawing/2014/main" id="{706F3324-F486-4C45-B735-A203D5A2230B}"/>
            </a:ext>
          </a:extLst>
        </xdr:cNvPr>
        <xdr:cNvSpPr txBox="1"/>
      </xdr:nvSpPr>
      <xdr:spPr>
        <a:xfrm>
          <a:off x="4673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160927</xdr:rowOff>
    </xdr:from>
    <xdr:to>
      <xdr:col>20</xdr:col>
      <xdr:colOff>38100</xdr:colOff>
      <xdr:row>105</xdr:row>
      <xdr:rowOff>91077</xdr:rowOff>
    </xdr:to>
    <xdr:sp macro="" textlink="">
      <xdr:nvSpPr>
        <xdr:cNvPr id="368" name="楕円 367">
          <a:extLst>
            <a:ext uri="{FF2B5EF4-FFF2-40B4-BE49-F238E27FC236}">
              <a16:creationId xmlns:a16="http://schemas.microsoft.com/office/drawing/2014/main" id="{E5C313C7-AEF7-4FEF-834E-AFB7088BCCB1}"/>
            </a:ext>
          </a:extLst>
        </xdr:cNvPr>
        <xdr:cNvSpPr/>
      </xdr:nvSpPr>
      <xdr:spPr>
        <a:xfrm>
          <a:off x="3746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81099</xdr:rowOff>
    </xdr:from>
    <xdr:to>
      <xdr:col>24</xdr:col>
      <xdr:colOff>63500</xdr:colOff>
      <xdr:row>105</xdr:row>
      <xdr:rowOff>40277</xdr:rowOff>
    </xdr:to>
    <xdr:cxnSp macro="">
      <xdr:nvCxnSpPr>
        <xdr:cNvPr id="369" name="直線コネクタ 368">
          <a:extLst>
            <a:ext uri="{FF2B5EF4-FFF2-40B4-BE49-F238E27FC236}">
              <a16:creationId xmlns:a16="http://schemas.microsoft.com/office/drawing/2014/main" id="{E5818397-0446-41F4-A5A0-FCA5FC1A2CF7}"/>
            </a:ext>
          </a:extLst>
        </xdr:cNvPr>
        <xdr:cNvCxnSpPr/>
      </xdr:nvCxnSpPr>
      <xdr:spPr>
        <a:xfrm flipV="1">
          <a:off x="3797300" y="1791189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70" name="n_1aveValue【市民会館】&#10;有形固定資産減価償却率">
          <a:extLst>
            <a:ext uri="{FF2B5EF4-FFF2-40B4-BE49-F238E27FC236}">
              <a16:creationId xmlns:a16="http://schemas.microsoft.com/office/drawing/2014/main" id="{7E0E1E44-08D6-4F77-9A4C-CC12C74A9DBA}"/>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71" name="n_2aveValue【市民会館】&#10;有形固定資産減価償却率">
          <a:extLst>
            <a:ext uri="{FF2B5EF4-FFF2-40B4-BE49-F238E27FC236}">
              <a16:creationId xmlns:a16="http://schemas.microsoft.com/office/drawing/2014/main" id="{A12CC637-EEA4-4C4B-B853-D59CF1F5E9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72" name="n_3aveValue【市民会館】&#10;有形固定資産減価償却率">
          <a:extLst>
            <a:ext uri="{FF2B5EF4-FFF2-40B4-BE49-F238E27FC236}">
              <a16:creationId xmlns:a16="http://schemas.microsoft.com/office/drawing/2014/main" id="{C2D95393-7CB5-4D87-AAA3-021A5F8B1CCE}"/>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73" name="n_4aveValue【市民会館】&#10;有形固定資産減価償却率">
          <a:extLst>
            <a:ext uri="{FF2B5EF4-FFF2-40B4-BE49-F238E27FC236}">
              <a16:creationId xmlns:a16="http://schemas.microsoft.com/office/drawing/2014/main" id="{86B88546-D1C4-4C25-B252-F6D5B3BB2619}"/>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82204</xdr:rowOff>
    </xdr:from>
    <xdr:ext cx="405111" cy="259045"/>
    <xdr:sp macro="" textlink="">
      <xdr:nvSpPr>
        <xdr:cNvPr id="374" name="n_1mainValue【市民会館】&#10;有形固定資産減価償却率">
          <a:extLst>
            <a:ext uri="{FF2B5EF4-FFF2-40B4-BE49-F238E27FC236}">
              <a16:creationId xmlns:a16="http://schemas.microsoft.com/office/drawing/2014/main" id="{03289B0A-61DB-48D0-817C-B4604783D99E}"/>
            </a:ext>
          </a:extLst>
        </xdr:cNvPr>
        <xdr:cNvSpPr txBox="1"/>
      </xdr:nvSpPr>
      <xdr:spPr>
        <a:xfrm>
          <a:off x="35820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659BEE02-18A2-433E-B363-5566D38394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6F6222B8-4434-4C8E-91D6-8C199066FA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61400B19-D927-4A07-9EDF-7B9DD8A1DF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5D76F9F8-959F-4E4B-82D2-CFB94A8831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2E7A7CE8-C655-4E20-8D5D-62A37001B6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5CB5BDEE-D9BE-4325-8833-903F1310D9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BEB7502E-911C-46AE-A29A-C57AA4EB6E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908E28A3-0351-46F6-AF3F-06E50DC506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17309A7B-ECA5-457F-A575-E6FBAF3C77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B222C882-B318-43B0-966A-04B33355B03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02F0C0A0-BCD6-4C05-BF1D-65689811175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F9552031-346E-41C8-A77D-03290638B69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08DF8EF9-6071-4801-8880-8964F632B90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a:extLst>
            <a:ext uri="{FF2B5EF4-FFF2-40B4-BE49-F238E27FC236}">
              <a16:creationId xmlns:a16="http://schemas.microsoft.com/office/drawing/2014/main" id="{8024334F-BF32-4CF4-B91B-08152BB68F0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35A2CC98-B254-49E5-B6DA-F9AB076093E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a:extLst>
            <a:ext uri="{FF2B5EF4-FFF2-40B4-BE49-F238E27FC236}">
              <a16:creationId xmlns:a16="http://schemas.microsoft.com/office/drawing/2014/main" id="{B642C144-606D-4783-9A90-2FC85549750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ED74EE1A-3C1D-4D58-8318-5599C95A527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a:extLst>
            <a:ext uri="{FF2B5EF4-FFF2-40B4-BE49-F238E27FC236}">
              <a16:creationId xmlns:a16="http://schemas.microsoft.com/office/drawing/2014/main" id="{5A912B26-9A1A-483F-ABA9-91D8BA26BD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14816399-89F6-4910-A3B8-5E5323F9D28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a:extLst>
            <a:ext uri="{FF2B5EF4-FFF2-40B4-BE49-F238E27FC236}">
              <a16:creationId xmlns:a16="http://schemas.microsoft.com/office/drawing/2014/main" id="{E7B54F21-F14C-4C01-8BFE-05EBCEE23F9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DA19D21E-E83E-42B8-9A2E-7D488469E6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488113DB-822A-4CF6-AF73-81EF0E4CDB3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99A7E9BA-E9BE-465B-A090-2FFE6E40214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98" name="直線コネクタ 397">
          <a:extLst>
            <a:ext uri="{FF2B5EF4-FFF2-40B4-BE49-F238E27FC236}">
              <a16:creationId xmlns:a16="http://schemas.microsoft.com/office/drawing/2014/main" id="{162FBA8C-4457-4DED-9C7D-2C6F5F555599}"/>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99" name="【市民会館】&#10;一人当たり面積最小値テキスト">
          <a:extLst>
            <a:ext uri="{FF2B5EF4-FFF2-40B4-BE49-F238E27FC236}">
              <a16:creationId xmlns:a16="http://schemas.microsoft.com/office/drawing/2014/main" id="{75B3AA8B-CD51-4A06-A31A-A40160DD61DF}"/>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00" name="直線コネクタ 399">
          <a:extLst>
            <a:ext uri="{FF2B5EF4-FFF2-40B4-BE49-F238E27FC236}">
              <a16:creationId xmlns:a16="http://schemas.microsoft.com/office/drawing/2014/main" id="{AB6B2177-FD74-4DB7-8650-2C05B66D8F8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01" name="【市民会館】&#10;一人当たり面積最大値テキスト">
          <a:extLst>
            <a:ext uri="{FF2B5EF4-FFF2-40B4-BE49-F238E27FC236}">
              <a16:creationId xmlns:a16="http://schemas.microsoft.com/office/drawing/2014/main" id="{777988B8-8E97-4B0B-9C96-B41CC8C5C9DE}"/>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02" name="直線コネクタ 401">
          <a:extLst>
            <a:ext uri="{FF2B5EF4-FFF2-40B4-BE49-F238E27FC236}">
              <a16:creationId xmlns:a16="http://schemas.microsoft.com/office/drawing/2014/main" id="{80E7323A-690A-41EC-98D6-0A8814EDACDC}"/>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03" name="【市民会館】&#10;一人当たり面積平均値テキスト">
          <a:extLst>
            <a:ext uri="{FF2B5EF4-FFF2-40B4-BE49-F238E27FC236}">
              <a16:creationId xmlns:a16="http://schemas.microsoft.com/office/drawing/2014/main" id="{F6499360-1E5B-4E9B-8255-1D19EF45581E}"/>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04" name="フローチャート: 判断 403">
          <a:extLst>
            <a:ext uri="{FF2B5EF4-FFF2-40B4-BE49-F238E27FC236}">
              <a16:creationId xmlns:a16="http://schemas.microsoft.com/office/drawing/2014/main" id="{29E72BA1-8E0F-4DCB-8AE1-291968C1667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05" name="フローチャート: 判断 404">
          <a:extLst>
            <a:ext uri="{FF2B5EF4-FFF2-40B4-BE49-F238E27FC236}">
              <a16:creationId xmlns:a16="http://schemas.microsoft.com/office/drawing/2014/main" id="{2D466A9D-0907-4FEC-94E6-634F05ABE513}"/>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06" name="フローチャート: 判断 405">
          <a:extLst>
            <a:ext uri="{FF2B5EF4-FFF2-40B4-BE49-F238E27FC236}">
              <a16:creationId xmlns:a16="http://schemas.microsoft.com/office/drawing/2014/main" id="{73868ED5-DDC0-4608-8EC5-F42EF66502DA}"/>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07" name="フローチャート: 判断 406">
          <a:extLst>
            <a:ext uri="{FF2B5EF4-FFF2-40B4-BE49-F238E27FC236}">
              <a16:creationId xmlns:a16="http://schemas.microsoft.com/office/drawing/2014/main" id="{B87A2CD9-266B-4102-8CA0-61F561150B0C}"/>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08" name="フローチャート: 判断 407">
          <a:extLst>
            <a:ext uri="{FF2B5EF4-FFF2-40B4-BE49-F238E27FC236}">
              <a16:creationId xmlns:a16="http://schemas.microsoft.com/office/drawing/2014/main" id="{EEEA2AA4-D057-4DB9-A31D-0EAE20D56EF5}"/>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49EBD55-C877-499C-9E3C-DA72D9F790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586F4B4-65D3-43F6-B045-7A94B56C23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0CCDE89-C779-4361-A4E3-705714D13B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4E68ED5-BE60-4A17-B6E4-D43CCDBA669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9A7E7E7-1997-47E8-942E-5341F7C42D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61595</xdr:rowOff>
    </xdr:from>
    <xdr:to>
      <xdr:col>55</xdr:col>
      <xdr:colOff>50800</xdr:colOff>
      <xdr:row>104</xdr:row>
      <xdr:rowOff>163195</xdr:rowOff>
    </xdr:to>
    <xdr:sp macro="" textlink="">
      <xdr:nvSpPr>
        <xdr:cNvPr id="414" name="楕円 413">
          <a:extLst>
            <a:ext uri="{FF2B5EF4-FFF2-40B4-BE49-F238E27FC236}">
              <a16:creationId xmlns:a16="http://schemas.microsoft.com/office/drawing/2014/main" id="{A8EDBF4A-D078-4023-B962-2FE2B6C862B8}"/>
            </a:ext>
          </a:extLst>
        </xdr:cNvPr>
        <xdr:cNvSpPr/>
      </xdr:nvSpPr>
      <xdr:spPr>
        <a:xfrm>
          <a:off x="10426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84472</xdr:rowOff>
    </xdr:from>
    <xdr:ext cx="469744" cy="259045"/>
    <xdr:sp macro="" textlink="">
      <xdr:nvSpPr>
        <xdr:cNvPr id="415" name="【市民会館】&#10;一人当たり面積該当値テキスト">
          <a:extLst>
            <a:ext uri="{FF2B5EF4-FFF2-40B4-BE49-F238E27FC236}">
              <a16:creationId xmlns:a16="http://schemas.microsoft.com/office/drawing/2014/main" id="{A14B41B0-B17B-4812-9120-B6EEBD18B320}"/>
            </a:ext>
          </a:extLst>
        </xdr:cNvPr>
        <xdr:cNvSpPr txBox="1"/>
      </xdr:nvSpPr>
      <xdr:spPr>
        <a:xfrm>
          <a:off x="10515600"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137795</xdr:rowOff>
    </xdr:from>
    <xdr:to>
      <xdr:col>50</xdr:col>
      <xdr:colOff>165100</xdr:colOff>
      <xdr:row>104</xdr:row>
      <xdr:rowOff>67945</xdr:rowOff>
    </xdr:to>
    <xdr:sp macro="" textlink="">
      <xdr:nvSpPr>
        <xdr:cNvPr id="416" name="楕円 415">
          <a:extLst>
            <a:ext uri="{FF2B5EF4-FFF2-40B4-BE49-F238E27FC236}">
              <a16:creationId xmlns:a16="http://schemas.microsoft.com/office/drawing/2014/main" id="{13711CA3-EDC5-4833-9EB8-A025F2B6CBE3}"/>
            </a:ext>
          </a:extLst>
        </xdr:cNvPr>
        <xdr:cNvSpPr/>
      </xdr:nvSpPr>
      <xdr:spPr>
        <a:xfrm>
          <a:off x="9588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17145</xdr:rowOff>
    </xdr:from>
    <xdr:to>
      <xdr:col>55</xdr:col>
      <xdr:colOff>0</xdr:colOff>
      <xdr:row>104</xdr:row>
      <xdr:rowOff>112395</xdr:rowOff>
    </xdr:to>
    <xdr:cxnSp macro="">
      <xdr:nvCxnSpPr>
        <xdr:cNvPr id="417" name="直線コネクタ 416">
          <a:extLst>
            <a:ext uri="{FF2B5EF4-FFF2-40B4-BE49-F238E27FC236}">
              <a16:creationId xmlns:a16="http://schemas.microsoft.com/office/drawing/2014/main" id="{3471AB81-0ED1-48D8-9549-8216F3375159}"/>
            </a:ext>
          </a:extLst>
        </xdr:cNvPr>
        <xdr:cNvCxnSpPr/>
      </xdr:nvCxnSpPr>
      <xdr:spPr>
        <a:xfrm>
          <a:off x="9639300" y="1784794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18" name="n_1aveValue【市民会館】&#10;一人当たり面積">
          <a:extLst>
            <a:ext uri="{FF2B5EF4-FFF2-40B4-BE49-F238E27FC236}">
              <a16:creationId xmlns:a16="http://schemas.microsoft.com/office/drawing/2014/main" id="{C4EC6CD4-913E-4996-ABD5-0C47ABEAA32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19" name="n_2aveValue【市民会館】&#10;一人当たり面積">
          <a:extLst>
            <a:ext uri="{FF2B5EF4-FFF2-40B4-BE49-F238E27FC236}">
              <a16:creationId xmlns:a16="http://schemas.microsoft.com/office/drawing/2014/main" id="{84AEAE99-D991-495D-BA0B-75CA189645CA}"/>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20" name="n_3aveValue【市民会館】&#10;一人当たり面積">
          <a:extLst>
            <a:ext uri="{FF2B5EF4-FFF2-40B4-BE49-F238E27FC236}">
              <a16:creationId xmlns:a16="http://schemas.microsoft.com/office/drawing/2014/main" id="{09C72A72-E7C5-4E1E-A1D5-1E8A04088A18}"/>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21" name="n_4aveValue【市民会館】&#10;一人当たり面積">
          <a:extLst>
            <a:ext uri="{FF2B5EF4-FFF2-40B4-BE49-F238E27FC236}">
              <a16:creationId xmlns:a16="http://schemas.microsoft.com/office/drawing/2014/main" id="{7A414B2D-D409-4AF3-AE74-45411A06DE7D}"/>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84472</xdr:rowOff>
    </xdr:from>
    <xdr:ext cx="469744" cy="259045"/>
    <xdr:sp macro="" textlink="">
      <xdr:nvSpPr>
        <xdr:cNvPr id="422" name="n_1mainValue【市民会館】&#10;一人当たり面積">
          <a:extLst>
            <a:ext uri="{FF2B5EF4-FFF2-40B4-BE49-F238E27FC236}">
              <a16:creationId xmlns:a16="http://schemas.microsoft.com/office/drawing/2014/main" id="{F4453A73-87D8-4443-B0EB-ABF451BFD447}"/>
            </a:ext>
          </a:extLst>
        </xdr:cNvPr>
        <xdr:cNvSpPr txBox="1"/>
      </xdr:nvSpPr>
      <xdr:spPr>
        <a:xfrm>
          <a:off x="9391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9366D2BC-1256-450E-A8DA-82EE9BD4FC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4456E21D-DE2F-4EDF-AB39-96F40924359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1AF5EE20-5F93-4E1B-B170-1EBAB51F9F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1A6FBC11-E73B-4933-9CBA-7027895970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DF71560B-53E9-4036-B843-8F8B6F5656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6437CD46-1AF7-4F3F-98EF-8CBBC1CD91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061C8728-F8D4-4DB6-BA4C-C8BD2891F8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EFC43B1D-30E1-49DC-80F6-0724177D96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a:extLst>
            <a:ext uri="{FF2B5EF4-FFF2-40B4-BE49-F238E27FC236}">
              <a16:creationId xmlns:a16="http://schemas.microsoft.com/office/drawing/2014/main" id="{01F9C4F4-5E35-45E7-92EF-8D62E8880B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a:extLst>
            <a:ext uri="{FF2B5EF4-FFF2-40B4-BE49-F238E27FC236}">
              <a16:creationId xmlns:a16="http://schemas.microsoft.com/office/drawing/2014/main" id="{FA09D7AD-8298-4199-8CC7-A6FE2FA6AE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3" name="テキスト ボックス 432">
          <a:extLst>
            <a:ext uri="{FF2B5EF4-FFF2-40B4-BE49-F238E27FC236}">
              <a16:creationId xmlns:a16="http://schemas.microsoft.com/office/drawing/2014/main" id="{606640B3-7A53-4CBB-B4D8-5951A4F479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a:extLst>
            <a:ext uri="{FF2B5EF4-FFF2-40B4-BE49-F238E27FC236}">
              <a16:creationId xmlns:a16="http://schemas.microsoft.com/office/drawing/2014/main" id="{68DB3C93-C37F-42E8-9D4A-80B26EA3EF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5" name="テキスト ボックス 434">
          <a:extLst>
            <a:ext uri="{FF2B5EF4-FFF2-40B4-BE49-F238E27FC236}">
              <a16:creationId xmlns:a16="http://schemas.microsoft.com/office/drawing/2014/main" id="{EA2A4583-1DA2-4CAA-8496-8A4FEC774AE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a:extLst>
            <a:ext uri="{FF2B5EF4-FFF2-40B4-BE49-F238E27FC236}">
              <a16:creationId xmlns:a16="http://schemas.microsoft.com/office/drawing/2014/main" id="{0F684137-FF90-445F-9A4F-65B689BE2C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a:extLst>
            <a:ext uri="{FF2B5EF4-FFF2-40B4-BE49-F238E27FC236}">
              <a16:creationId xmlns:a16="http://schemas.microsoft.com/office/drawing/2014/main" id="{ED548047-E768-4F47-8621-54DA5E7E0A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a:extLst>
            <a:ext uri="{FF2B5EF4-FFF2-40B4-BE49-F238E27FC236}">
              <a16:creationId xmlns:a16="http://schemas.microsoft.com/office/drawing/2014/main" id="{C5F1028D-2190-4842-A823-BF84AB55BD1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a:extLst>
            <a:ext uri="{FF2B5EF4-FFF2-40B4-BE49-F238E27FC236}">
              <a16:creationId xmlns:a16="http://schemas.microsoft.com/office/drawing/2014/main" id="{5156448D-5EFA-4DD5-98F5-36D45437EE0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a:extLst>
            <a:ext uri="{FF2B5EF4-FFF2-40B4-BE49-F238E27FC236}">
              <a16:creationId xmlns:a16="http://schemas.microsoft.com/office/drawing/2014/main" id="{E639D093-E4F7-4DBA-BF2D-1E0FC507184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a:extLst>
            <a:ext uri="{FF2B5EF4-FFF2-40B4-BE49-F238E27FC236}">
              <a16:creationId xmlns:a16="http://schemas.microsoft.com/office/drawing/2014/main" id="{10058B5A-0D10-414B-9CCC-4938D89DC4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a:extLst>
            <a:ext uri="{FF2B5EF4-FFF2-40B4-BE49-F238E27FC236}">
              <a16:creationId xmlns:a16="http://schemas.microsoft.com/office/drawing/2014/main" id="{D7BC867C-8323-4746-8D63-DB436745DB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a:extLst>
            <a:ext uri="{FF2B5EF4-FFF2-40B4-BE49-F238E27FC236}">
              <a16:creationId xmlns:a16="http://schemas.microsoft.com/office/drawing/2014/main" id="{91CA7446-BFC7-49D2-82F2-61BE5C4FF29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a:extLst>
            <a:ext uri="{FF2B5EF4-FFF2-40B4-BE49-F238E27FC236}">
              <a16:creationId xmlns:a16="http://schemas.microsoft.com/office/drawing/2014/main" id="{7FA589A9-262C-45CD-84B0-87D4C813E1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5" name="テキスト ボックス 444">
          <a:extLst>
            <a:ext uri="{FF2B5EF4-FFF2-40B4-BE49-F238E27FC236}">
              <a16:creationId xmlns:a16="http://schemas.microsoft.com/office/drawing/2014/main" id="{539811B4-58D6-4F9A-B35A-108482D8159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50C9B510-CD53-4E97-95DD-DE79FB1DB7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a:extLst>
            <a:ext uri="{FF2B5EF4-FFF2-40B4-BE49-F238E27FC236}">
              <a16:creationId xmlns:a16="http://schemas.microsoft.com/office/drawing/2014/main" id="{221F070B-76F0-4735-8C96-A7351C4C0B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48" name="直線コネクタ 447">
          <a:extLst>
            <a:ext uri="{FF2B5EF4-FFF2-40B4-BE49-F238E27FC236}">
              <a16:creationId xmlns:a16="http://schemas.microsoft.com/office/drawing/2014/main" id="{40C26042-3700-4111-982C-013686D1ACAE}"/>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49" name="【一般廃棄物処理施設】&#10;有形固定資産減価償却率最小値テキスト">
          <a:extLst>
            <a:ext uri="{FF2B5EF4-FFF2-40B4-BE49-F238E27FC236}">
              <a16:creationId xmlns:a16="http://schemas.microsoft.com/office/drawing/2014/main" id="{0B170E39-729A-4A76-8618-347DF51467B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50" name="直線コネクタ 449">
          <a:extLst>
            <a:ext uri="{FF2B5EF4-FFF2-40B4-BE49-F238E27FC236}">
              <a16:creationId xmlns:a16="http://schemas.microsoft.com/office/drawing/2014/main" id="{17381CEB-2D27-4047-BC38-D8B99C09FE5C}"/>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51" name="【一般廃棄物処理施設】&#10;有形固定資産減価償却率最大値テキスト">
          <a:extLst>
            <a:ext uri="{FF2B5EF4-FFF2-40B4-BE49-F238E27FC236}">
              <a16:creationId xmlns:a16="http://schemas.microsoft.com/office/drawing/2014/main" id="{547888ED-5A3F-4847-B863-541E9F8ADCAF}"/>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52" name="直線コネクタ 451">
          <a:extLst>
            <a:ext uri="{FF2B5EF4-FFF2-40B4-BE49-F238E27FC236}">
              <a16:creationId xmlns:a16="http://schemas.microsoft.com/office/drawing/2014/main" id="{35BECD27-3851-4D0D-8868-9129351F4318}"/>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53" name="【一般廃棄物処理施設】&#10;有形固定資産減価償却率平均値テキスト">
          <a:extLst>
            <a:ext uri="{FF2B5EF4-FFF2-40B4-BE49-F238E27FC236}">
              <a16:creationId xmlns:a16="http://schemas.microsoft.com/office/drawing/2014/main" id="{E8C7914A-E340-4449-8A86-0971AAFCC952}"/>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54" name="フローチャート: 判断 453">
          <a:extLst>
            <a:ext uri="{FF2B5EF4-FFF2-40B4-BE49-F238E27FC236}">
              <a16:creationId xmlns:a16="http://schemas.microsoft.com/office/drawing/2014/main" id="{7FBE78FB-0B53-4244-9CB9-56CB03B48B6A}"/>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55" name="フローチャート: 判断 454">
          <a:extLst>
            <a:ext uri="{FF2B5EF4-FFF2-40B4-BE49-F238E27FC236}">
              <a16:creationId xmlns:a16="http://schemas.microsoft.com/office/drawing/2014/main" id="{0B70800B-1995-490D-8AE2-3FC8B60029BF}"/>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56" name="フローチャート: 判断 455">
          <a:extLst>
            <a:ext uri="{FF2B5EF4-FFF2-40B4-BE49-F238E27FC236}">
              <a16:creationId xmlns:a16="http://schemas.microsoft.com/office/drawing/2014/main" id="{F017C61F-8B55-4272-ACC1-9A62E4612C59}"/>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57" name="フローチャート: 判断 456">
          <a:extLst>
            <a:ext uri="{FF2B5EF4-FFF2-40B4-BE49-F238E27FC236}">
              <a16:creationId xmlns:a16="http://schemas.microsoft.com/office/drawing/2014/main" id="{3DF56B1F-6DAC-427B-B5CA-AF6AFA5F8DAC}"/>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58" name="フローチャート: 判断 457">
          <a:extLst>
            <a:ext uri="{FF2B5EF4-FFF2-40B4-BE49-F238E27FC236}">
              <a16:creationId xmlns:a16="http://schemas.microsoft.com/office/drawing/2014/main" id="{68C96E06-BBB4-428E-9B45-7581E1F99D71}"/>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66208774-6E93-479A-9C18-988F1D4609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B1DA912A-EC34-46A3-B8F3-7C722FEA7D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1B13ED8-6C8E-436C-81EC-934AE104BF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6FFF21D6-1C46-42DE-86DB-0C041D5850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96089CA-024B-4304-8694-4233C2A8DE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67854</xdr:rowOff>
    </xdr:from>
    <xdr:to>
      <xdr:col>85</xdr:col>
      <xdr:colOff>177800</xdr:colOff>
      <xdr:row>41</xdr:row>
      <xdr:rowOff>169454</xdr:rowOff>
    </xdr:to>
    <xdr:sp macro="" textlink="">
      <xdr:nvSpPr>
        <xdr:cNvPr id="464" name="楕円 463">
          <a:extLst>
            <a:ext uri="{FF2B5EF4-FFF2-40B4-BE49-F238E27FC236}">
              <a16:creationId xmlns:a16="http://schemas.microsoft.com/office/drawing/2014/main" id="{25EEE6DA-C40D-4B60-8AA4-71B0CF5420C6}"/>
            </a:ext>
          </a:extLst>
        </xdr:cNvPr>
        <xdr:cNvSpPr/>
      </xdr:nvSpPr>
      <xdr:spPr>
        <a:xfrm>
          <a:off x="16268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46281</xdr:rowOff>
    </xdr:from>
    <xdr:ext cx="405111" cy="259045"/>
    <xdr:sp macro="" textlink="">
      <xdr:nvSpPr>
        <xdr:cNvPr id="465" name="【一般廃棄物処理施設】&#10;有形固定資産減価償却率該当値テキスト">
          <a:extLst>
            <a:ext uri="{FF2B5EF4-FFF2-40B4-BE49-F238E27FC236}">
              <a16:creationId xmlns:a16="http://schemas.microsoft.com/office/drawing/2014/main" id="{A273E93A-5E90-406C-99F6-103F8EA98C2E}"/>
            </a:ext>
          </a:extLst>
        </xdr:cNvPr>
        <xdr:cNvSpPr txBox="1"/>
      </xdr:nvSpPr>
      <xdr:spPr>
        <a:xfrm>
          <a:off x="16357600"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66" name="楕円 465">
          <a:extLst>
            <a:ext uri="{FF2B5EF4-FFF2-40B4-BE49-F238E27FC236}">
              <a16:creationId xmlns:a16="http://schemas.microsoft.com/office/drawing/2014/main" id="{FC0E7F6F-BFD4-48E9-9DDD-F834E8C7CA60}"/>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118654</xdr:rowOff>
    </xdr:from>
    <xdr:to>
      <xdr:col>85</xdr:col>
      <xdr:colOff>127000</xdr:colOff>
      <xdr:row>42</xdr:row>
      <xdr:rowOff>92528</xdr:rowOff>
    </xdr:to>
    <xdr:cxnSp macro="">
      <xdr:nvCxnSpPr>
        <xdr:cNvPr id="467" name="直線コネクタ 466">
          <a:extLst>
            <a:ext uri="{FF2B5EF4-FFF2-40B4-BE49-F238E27FC236}">
              <a16:creationId xmlns:a16="http://schemas.microsoft.com/office/drawing/2014/main" id="{264621B2-1DFE-4E0C-AC52-BE085FCC3CD9}"/>
            </a:ext>
          </a:extLst>
        </xdr:cNvPr>
        <xdr:cNvCxnSpPr/>
      </xdr:nvCxnSpPr>
      <xdr:spPr>
        <a:xfrm flipV="1">
          <a:off x="15481300" y="7148104"/>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68" name="n_1aveValue【一般廃棄物処理施設】&#10;有形固定資産減価償却率">
          <a:extLst>
            <a:ext uri="{FF2B5EF4-FFF2-40B4-BE49-F238E27FC236}">
              <a16:creationId xmlns:a16="http://schemas.microsoft.com/office/drawing/2014/main" id="{F87017F3-6D3E-4ADB-BCEA-CD13411300F8}"/>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69" name="n_2aveValue【一般廃棄物処理施設】&#10;有形固定資産減価償却率">
          <a:extLst>
            <a:ext uri="{FF2B5EF4-FFF2-40B4-BE49-F238E27FC236}">
              <a16:creationId xmlns:a16="http://schemas.microsoft.com/office/drawing/2014/main" id="{DF65CB1A-EE49-43F9-B83D-F78CE6DADF04}"/>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70" name="n_3aveValue【一般廃棄物処理施設】&#10;有形固定資産減価償却率">
          <a:extLst>
            <a:ext uri="{FF2B5EF4-FFF2-40B4-BE49-F238E27FC236}">
              <a16:creationId xmlns:a16="http://schemas.microsoft.com/office/drawing/2014/main" id="{11DCAE4F-B0AD-46C6-A6D8-09823B0BC41E}"/>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71" name="n_4aveValue【一般廃棄物処理施設】&#10;有形固定資産減価償却率">
          <a:extLst>
            <a:ext uri="{FF2B5EF4-FFF2-40B4-BE49-F238E27FC236}">
              <a16:creationId xmlns:a16="http://schemas.microsoft.com/office/drawing/2014/main" id="{6C3898CC-1480-41C7-B16B-6252F81D600A}"/>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72" name="n_1mainValue【一般廃棄物処理施設】&#10;有形固定資産減価償却率">
          <a:extLst>
            <a:ext uri="{FF2B5EF4-FFF2-40B4-BE49-F238E27FC236}">
              <a16:creationId xmlns:a16="http://schemas.microsoft.com/office/drawing/2014/main" id="{4DFBEDD6-1F3F-4953-8898-F986F8B321D9}"/>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946D7044-21FF-4D9E-AA50-235DB558F3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A5392244-6407-406E-B221-DC4F3FB47C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844C3B92-5467-410A-8093-E36E07F5DA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B1DCDD5B-9B4C-4163-AC8B-2F1F797245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32C5BDCA-CE3C-4167-B874-016A0AEFB3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C71DFFDD-2D7F-461E-8773-6BF4A783C1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EE1DF6BC-9185-4475-B50D-1E7D880923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72A22BF5-EADD-40F1-910C-4FCAFB14CC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a:extLst>
            <a:ext uri="{FF2B5EF4-FFF2-40B4-BE49-F238E27FC236}">
              <a16:creationId xmlns:a16="http://schemas.microsoft.com/office/drawing/2014/main" id="{2F0CFE51-AB50-49A6-8F0E-C0E2EE8961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a:extLst>
            <a:ext uri="{FF2B5EF4-FFF2-40B4-BE49-F238E27FC236}">
              <a16:creationId xmlns:a16="http://schemas.microsoft.com/office/drawing/2014/main" id="{1F753BAD-D4FA-4A7C-916D-115B27001CE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3" name="直線コネクタ 482">
          <a:extLst>
            <a:ext uri="{FF2B5EF4-FFF2-40B4-BE49-F238E27FC236}">
              <a16:creationId xmlns:a16="http://schemas.microsoft.com/office/drawing/2014/main" id="{EADE4D84-BFF6-43DE-A53B-904C9A9AB0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4" name="テキスト ボックス 483">
          <a:extLst>
            <a:ext uri="{FF2B5EF4-FFF2-40B4-BE49-F238E27FC236}">
              <a16:creationId xmlns:a16="http://schemas.microsoft.com/office/drawing/2014/main" id="{36EDD4BE-D8B4-4E97-AF2F-58E41CED4A0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5" name="直線コネクタ 484">
          <a:extLst>
            <a:ext uri="{FF2B5EF4-FFF2-40B4-BE49-F238E27FC236}">
              <a16:creationId xmlns:a16="http://schemas.microsoft.com/office/drawing/2014/main" id="{4585351F-D3F7-4D91-B124-28DD11F2E4E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6" name="テキスト ボックス 485">
          <a:extLst>
            <a:ext uri="{FF2B5EF4-FFF2-40B4-BE49-F238E27FC236}">
              <a16:creationId xmlns:a16="http://schemas.microsoft.com/office/drawing/2014/main" id="{908BDD6C-CFEA-4FE2-AAFC-880A2B31585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7" name="直線コネクタ 486">
          <a:extLst>
            <a:ext uri="{FF2B5EF4-FFF2-40B4-BE49-F238E27FC236}">
              <a16:creationId xmlns:a16="http://schemas.microsoft.com/office/drawing/2014/main" id="{817607AC-A856-45F1-83A3-69E4C844890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8" name="テキスト ボックス 487">
          <a:extLst>
            <a:ext uri="{FF2B5EF4-FFF2-40B4-BE49-F238E27FC236}">
              <a16:creationId xmlns:a16="http://schemas.microsoft.com/office/drawing/2014/main" id="{8EC5ECC2-A192-4685-832E-CB5B57BCD35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9" name="直線コネクタ 488">
          <a:extLst>
            <a:ext uri="{FF2B5EF4-FFF2-40B4-BE49-F238E27FC236}">
              <a16:creationId xmlns:a16="http://schemas.microsoft.com/office/drawing/2014/main" id="{D3C5D289-4ECE-4BDA-B272-09D7C298DED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0" name="テキスト ボックス 489">
          <a:extLst>
            <a:ext uri="{FF2B5EF4-FFF2-40B4-BE49-F238E27FC236}">
              <a16:creationId xmlns:a16="http://schemas.microsoft.com/office/drawing/2014/main" id="{D35A8720-272B-471F-8CDC-04AC4758E10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a:extLst>
            <a:ext uri="{FF2B5EF4-FFF2-40B4-BE49-F238E27FC236}">
              <a16:creationId xmlns:a16="http://schemas.microsoft.com/office/drawing/2014/main" id="{2670A924-ACAF-4AA2-9691-35C6F4EB298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a:extLst>
            <a:ext uri="{FF2B5EF4-FFF2-40B4-BE49-F238E27FC236}">
              <a16:creationId xmlns:a16="http://schemas.microsoft.com/office/drawing/2014/main" id="{D35B803F-6ECF-454B-885A-D8041A7B5D3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a:extLst>
            <a:ext uri="{FF2B5EF4-FFF2-40B4-BE49-F238E27FC236}">
              <a16:creationId xmlns:a16="http://schemas.microsoft.com/office/drawing/2014/main" id="{285E3207-02AD-4B3A-8BB2-42D7322EC6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94" name="直線コネクタ 493">
          <a:extLst>
            <a:ext uri="{FF2B5EF4-FFF2-40B4-BE49-F238E27FC236}">
              <a16:creationId xmlns:a16="http://schemas.microsoft.com/office/drawing/2014/main" id="{0D12F09F-6A5C-4178-800D-95FB25DA39FE}"/>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95" name="【一般廃棄物処理施設】&#10;一人当たり有形固定資産（償却資産）額最小値テキスト">
          <a:extLst>
            <a:ext uri="{FF2B5EF4-FFF2-40B4-BE49-F238E27FC236}">
              <a16:creationId xmlns:a16="http://schemas.microsoft.com/office/drawing/2014/main" id="{3E93782E-7D1D-4FC0-B42F-08E53A7D0D3E}"/>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96" name="直線コネクタ 495">
          <a:extLst>
            <a:ext uri="{FF2B5EF4-FFF2-40B4-BE49-F238E27FC236}">
              <a16:creationId xmlns:a16="http://schemas.microsoft.com/office/drawing/2014/main" id="{3EDAA6B8-C417-4A86-8F1B-82C36A66B556}"/>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97" name="【一般廃棄物処理施設】&#10;一人当たり有形固定資産（償却資産）額最大値テキスト">
          <a:extLst>
            <a:ext uri="{FF2B5EF4-FFF2-40B4-BE49-F238E27FC236}">
              <a16:creationId xmlns:a16="http://schemas.microsoft.com/office/drawing/2014/main" id="{474BC90B-5BEA-423E-AAB6-7340C9150921}"/>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98" name="直線コネクタ 497">
          <a:extLst>
            <a:ext uri="{FF2B5EF4-FFF2-40B4-BE49-F238E27FC236}">
              <a16:creationId xmlns:a16="http://schemas.microsoft.com/office/drawing/2014/main" id="{03F4C37F-EF4B-45D9-AE07-A6411F69BBB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99" name="【一般廃棄物処理施設】&#10;一人当たり有形固定資産（償却資産）額平均値テキスト">
          <a:extLst>
            <a:ext uri="{FF2B5EF4-FFF2-40B4-BE49-F238E27FC236}">
              <a16:creationId xmlns:a16="http://schemas.microsoft.com/office/drawing/2014/main" id="{B0475AF4-9A6E-4DDF-8D04-0866764D1BE2}"/>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00" name="フローチャート: 判断 499">
          <a:extLst>
            <a:ext uri="{FF2B5EF4-FFF2-40B4-BE49-F238E27FC236}">
              <a16:creationId xmlns:a16="http://schemas.microsoft.com/office/drawing/2014/main" id="{95D3622E-730D-4927-871D-C907F2347621}"/>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01" name="フローチャート: 判断 500">
          <a:extLst>
            <a:ext uri="{FF2B5EF4-FFF2-40B4-BE49-F238E27FC236}">
              <a16:creationId xmlns:a16="http://schemas.microsoft.com/office/drawing/2014/main" id="{6FACE64B-8DC6-42D8-BA52-C0DCDF883A81}"/>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02" name="フローチャート: 判断 501">
          <a:extLst>
            <a:ext uri="{FF2B5EF4-FFF2-40B4-BE49-F238E27FC236}">
              <a16:creationId xmlns:a16="http://schemas.microsoft.com/office/drawing/2014/main" id="{75C66DAF-66FA-4232-A91A-5EA2F51FE543}"/>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03" name="フローチャート: 判断 502">
          <a:extLst>
            <a:ext uri="{FF2B5EF4-FFF2-40B4-BE49-F238E27FC236}">
              <a16:creationId xmlns:a16="http://schemas.microsoft.com/office/drawing/2014/main" id="{BD82A9B8-0776-4E2E-8CCE-EBC6C67AF467}"/>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04" name="フローチャート: 判断 503">
          <a:extLst>
            <a:ext uri="{FF2B5EF4-FFF2-40B4-BE49-F238E27FC236}">
              <a16:creationId xmlns:a16="http://schemas.microsoft.com/office/drawing/2014/main" id="{1AFD3800-221A-43BF-B963-7DC943583EE7}"/>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EBE903AE-EBFF-4C7F-B8F7-69BB0AA4E0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A8CF49B0-67D6-4B9A-A3C7-6E6E82E3F5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6FC138C-87FE-4099-91AB-F8B7C488B0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3BFBEC1C-A3FA-4237-99D4-02A0B15A29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A477261C-B214-4A91-8C4D-C2411552CD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18455</xdr:rowOff>
    </xdr:from>
    <xdr:to>
      <xdr:col>116</xdr:col>
      <xdr:colOff>114300</xdr:colOff>
      <xdr:row>35</xdr:row>
      <xdr:rowOff>120055</xdr:rowOff>
    </xdr:to>
    <xdr:sp macro="" textlink="">
      <xdr:nvSpPr>
        <xdr:cNvPr id="510" name="楕円 509">
          <a:extLst>
            <a:ext uri="{FF2B5EF4-FFF2-40B4-BE49-F238E27FC236}">
              <a16:creationId xmlns:a16="http://schemas.microsoft.com/office/drawing/2014/main" id="{73BBF3C2-9043-4C50-8774-E3ED33F4A153}"/>
            </a:ext>
          </a:extLst>
        </xdr:cNvPr>
        <xdr:cNvSpPr/>
      </xdr:nvSpPr>
      <xdr:spPr>
        <a:xfrm>
          <a:off x="22110700" y="601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41332</xdr:rowOff>
    </xdr:from>
    <xdr:ext cx="599010" cy="259045"/>
    <xdr:sp macro="" textlink="">
      <xdr:nvSpPr>
        <xdr:cNvPr id="511" name="【一般廃棄物処理施設】&#10;一人当たり有形固定資産（償却資産）額該当値テキスト">
          <a:extLst>
            <a:ext uri="{FF2B5EF4-FFF2-40B4-BE49-F238E27FC236}">
              <a16:creationId xmlns:a16="http://schemas.microsoft.com/office/drawing/2014/main" id="{BA360BBC-2729-446F-A082-F57F0C2836C8}"/>
            </a:ext>
          </a:extLst>
        </xdr:cNvPr>
        <xdr:cNvSpPr txBox="1"/>
      </xdr:nvSpPr>
      <xdr:spPr>
        <a:xfrm>
          <a:off x="22199600" y="58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34050</xdr:rowOff>
    </xdr:from>
    <xdr:to>
      <xdr:col>112</xdr:col>
      <xdr:colOff>38100</xdr:colOff>
      <xdr:row>41</xdr:row>
      <xdr:rowOff>135650</xdr:rowOff>
    </xdr:to>
    <xdr:sp macro="" textlink="">
      <xdr:nvSpPr>
        <xdr:cNvPr id="512" name="楕円 511">
          <a:extLst>
            <a:ext uri="{FF2B5EF4-FFF2-40B4-BE49-F238E27FC236}">
              <a16:creationId xmlns:a16="http://schemas.microsoft.com/office/drawing/2014/main" id="{B5B6A8B5-A395-429C-A2B9-CCF846CB1E01}"/>
            </a:ext>
          </a:extLst>
        </xdr:cNvPr>
        <xdr:cNvSpPr/>
      </xdr:nvSpPr>
      <xdr:spPr>
        <a:xfrm>
          <a:off x="21272500" y="70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69255</xdr:rowOff>
    </xdr:from>
    <xdr:to>
      <xdr:col>116</xdr:col>
      <xdr:colOff>63500</xdr:colOff>
      <xdr:row>41</xdr:row>
      <xdr:rowOff>84850</xdr:rowOff>
    </xdr:to>
    <xdr:cxnSp macro="">
      <xdr:nvCxnSpPr>
        <xdr:cNvPr id="513" name="直線コネクタ 512">
          <a:extLst>
            <a:ext uri="{FF2B5EF4-FFF2-40B4-BE49-F238E27FC236}">
              <a16:creationId xmlns:a16="http://schemas.microsoft.com/office/drawing/2014/main" id="{56FDF8A4-83E6-4E77-A90E-91DA60B763BA}"/>
            </a:ext>
          </a:extLst>
        </xdr:cNvPr>
        <xdr:cNvCxnSpPr/>
      </xdr:nvCxnSpPr>
      <xdr:spPr>
        <a:xfrm flipV="1">
          <a:off x="21323300" y="6070005"/>
          <a:ext cx="838200" cy="10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14" name="n_1aveValue【一般廃棄物処理施設】&#10;一人当たり有形固定資産（償却資産）額">
          <a:extLst>
            <a:ext uri="{FF2B5EF4-FFF2-40B4-BE49-F238E27FC236}">
              <a16:creationId xmlns:a16="http://schemas.microsoft.com/office/drawing/2014/main" id="{E6DCD3B8-AE3E-47A3-9D5A-A79AD2EF0DB4}"/>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15" name="n_2aveValue【一般廃棄物処理施設】&#10;一人当たり有形固定資産（償却資産）額">
          <a:extLst>
            <a:ext uri="{FF2B5EF4-FFF2-40B4-BE49-F238E27FC236}">
              <a16:creationId xmlns:a16="http://schemas.microsoft.com/office/drawing/2014/main" id="{68B47481-0D5C-4E22-A8C4-8F123C312EAE}"/>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16" name="n_3aveValue【一般廃棄物処理施設】&#10;一人当たり有形固定資産（償却資産）額">
          <a:extLst>
            <a:ext uri="{FF2B5EF4-FFF2-40B4-BE49-F238E27FC236}">
              <a16:creationId xmlns:a16="http://schemas.microsoft.com/office/drawing/2014/main" id="{3BBD5E4C-252F-4B3E-A72B-821DA83C2B16}"/>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17" name="n_4aveValue【一般廃棄物処理施設】&#10;一人当たり有形固定資産（償却資産）額">
          <a:extLst>
            <a:ext uri="{FF2B5EF4-FFF2-40B4-BE49-F238E27FC236}">
              <a16:creationId xmlns:a16="http://schemas.microsoft.com/office/drawing/2014/main" id="{1F974CD0-6B60-406A-AC86-66E7834A611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126777</xdr:rowOff>
    </xdr:from>
    <xdr:ext cx="534377" cy="259045"/>
    <xdr:sp macro="" textlink="">
      <xdr:nvSpPr>
        <xdr:cNvPr id="518" name="n_1mainValue【一般廃棄物処理施設】&#10;一人当たり有形固定資産（償却資産）額">
          <a:extLst>
            <a:ext uri="{FF2B5EF4-FFF2-40B4-BE49-F238E27FC236}">
              <a16:creationId xmlns:a16="http://schemas.microsoft.com/office/drawing/2014/main" id="{6D9ACA40-1E36-4718-8662-5A7FBB6AC9F5}"/>
            </a:ext>
          </a:extLst>
        </xdr:cNvPr>
        <xdr:cNvSpPr txBox="1"/>
      </xdr:nvSpPr>
      <xdr:spPr>
        <a:xfrm>
          <a:off x="21043411" y="71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a:extLst>
            <a:ext uri="{FF2B5EF4-FFF2-40B4-BE49-F238E27FC236}">
              <a16:creationId xmlns:a16="http://schemas.microsoft.com/office/drawing/2014/main" id="{86B578F2-260F-4A6F-A57D-8FDC6F8AC8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a:extLst>
            <a:ext uri="{FF2B5EF4-FFF2-40B4-BE49-F238E27FC236}">
              <a16:creationId xmlns:a16="http://schemas.microsoft.com/office/drawing/2014/main" id="{5EB4EA1A-FAD9-48DA-9B0C-AACE91075A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a:extLst>
            <a:ext uri="{FF2B5EF4-FFF2-40B4-BE49-F238E27FC236}">
              <a16:creationId xmlns:a16="http://schemas.microsoft.com/office/drawing/2014/main" id="{A56C34F2-402A-4953-A494-0ACABC0CB0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a:extLst>
            <a:ext uri="{FF2B5EF4-FFF2-40B4-BE49-F238E27FC236}">
              <a16:creationId xmlns:a16="http://schemas.microsoft.com/office/drawing/2014/main" id="{69535412-F7A7-4AB3-BFD9-A226503AC1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a:extLst>
            <a:ext uri="{FF2B5EF4-FFF2-40B4-BE49-F238E27FC236}">
              <a16:creationId xmlns:a16="http://schemas.microsoft.com/office/drawing/2014/main" id="{D1855978-05CC-40CF-B927-40F44223B4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a:extLst>
            <a:ext uri="{FF2B5EF4-FFF2-40B4-BE49-F238E27FC236}">
              <a16:creationId xmlns:a16="http://schemas.microsoft.com/office/drawing/2014/main" id="{43125E0A-FEA7-40FA-A61A-3CB1F67EE2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a:extLst>
            <a:ext uri="{FF2B5EF4-FFF2-40B4-BE49-F238E27FC236}">
              <a16:creationId xmlns:a16="http://schemas.microsoft.com/office/drawing/2014/main" id="{3CFB0DED-D755-4771-B144-6F021A4882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a:extLst>
            <a:ext uri="{FF2B5EF4-FFF2-40B4-BE49-F238E27FC236}">
              <a16:creationId xmlns:a16="http://schemas.microsoft.com/office/drawing/2014/main" id="{F84339D8-1D08-491B-83CE-53B472D084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a:extLst>
            <a:ext uri="{FF2B5EF4-FFF2-40B4-BE49-F238E27FC236}">
              <a16:creationId xmlns:a16="http://schemas.microsoft.com/office/drawing/2014/main" id="{F2120A81-842B-4548-BC50-ED403F5ADB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a:extLst>
            <a:ext uri="{FF2B5EF4-FFF2-40B4-BE49-F238E27FC236}">
              <a16:creationId xmlns:a16="http://schemas.microsoft.com/office/drawing/2014/main" id="{6DD05144-D647-46E9-9128-DD9E61C014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07ECDC1D-50D3-44BD-B882-24553427A0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0" name="直線コネクタ 529">
          <a:extLst>
            <a:ext uri="{FF2B5EF4-FFF2-40B4-BE49-F238E27FC236}">
              <a16:creationId xmlns:a16="http://schemas.microsoft.com/office/drawing/2014/main" id="{FE16FED0-734F-4CAB-93F4-DF8A7EA5DF7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2FC743ED-D2EC-4A6A-996F-13287D6CF4F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2" name="直線コネクタ 531">
          <a:extLst>
            <a:ext uri="{FF2B5EF4-FFF2-40B4-BE49-F238E27FC236}">
              <a16:creationId xmlns:a16="http://schemas.microsoft.com/office/drawing/2014/main" id="{3D67A245-2E85-441D-80FB-BD9922D947D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3" name="テキスト ボックス 532">
          <a:extLst>
            <a:ext uri="{FF2B5EF4-FFF2-40B4-BE49-F238E27FC236}">
              <a16:creationId xmlns:a16="http://schemas.microsoft.com/office/drawing/2014/main" id="{2535AA14-1BD3-414D-8CB7-1A9DDB8C54A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4" name="直線コネクタ 533">
          <a:extLst>
            <a:ext uri="{FF2B5EF4-FFF2-40B4-BE49-F238E27FC236}">
              <a16:creationId xmlns:a16="http://schemas.microsoft.com/office/drawing/2014/main" id="{972EB428-FAC3-4AAE-A4CE-19C2FA1887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5" name="テキスト ボックス 534">
          <a:extLst>
            <a:ext uri="{FF2B5EF4-FFF2-40B4-BE49-F238E27FC236}">
              <a16:creationId xmlns:a16="http://schemas.microsoft.com/office/drawing/2014/main" id="{7A6C0D7C-7C48-4474-B464-32EB6A55CD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6" name="直線コネクタ 535">
          <a:extLst>
            <a:ext uri="{FF2B5EF4-FFF2-40B4-BE49-F238E27FC236}">
              <a16:creationId xmlns:a16="http://schemas.microsoft.com/office/drawing/2014/main" id="{6457A140-7FD6-4C67-ACD1-B3B55777A3A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7" name="テキスト ボックス 536">
          <a:extLst>
            <a:ext uri="{FF2B5EF4-FFF2-40B4-BE49-F238E27FC236}">
              <a16:creationId xmlns:a16="http://schemas.microsoft.com/office/drawing/2014/main" id="{A6008EF7-764D-4F42-A0F5-E1903FAF3FE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8" name="直線コネクタ 537">
          <a:extLst>
            <a:ext uri="{FF2B5EF4-FFF2-40B4-BE49-F238E27FC236}">
              <a16:creationId xmlns:a16="http://schemas.microsoft.com/office/drawing/2014/main" id="{C362B2E6-ACF4-4252-AF81-F30057DE163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9" name="テキスト ボックス 538">
          <a:extLst>
            <a:ext uri="{FF2B5EF4-FFF2-40B4-BE49-F238E27FC236}">
              <a16:creationId xmlns:a16="http://schemas.microsoft.com/office/drawing/2014/main" id="{3555D11A-2866-4FBF-BFD2-E688FFB8B94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0" name="直線コネクタ 539">
          <a:extLst>
            <a:ext uri="{FF2B5EF4-FFF2-40B4-BE49-F238E27FC236}">
              <a16:creationId xmlns:a16="http://schemas.microsoft.com/office/drawing/2014/main" id="{7E0480FC-195D-4CD7-B508-6EC0B181528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1" name="テキスト ボックス 540">
          <a:extLst>
            <a:ext uri="{FF2B5EF4-FFF2-40B4-BE49-F238E27FC236}">
              <a16:creationId xmlns:a16="http://schemas.microsoft.com/office/drawing/2014/main" id="{58CD802A-1078-4A49-B0C1-93DAA35F816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a:extLst>
            <a:ext uri="{FF2B5EF4-FFF2-40B4-BE49-F238E27FC236}">
              <a16:creationId xmlns:a16="http://schemas.microsoft.com/office/drawing/2014/main" id="{EE7B666A-925C-459A-8E9B-26753C1F10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保健センター・保健所】&#10;有形固定資産減価償却率グラフ枠">
          <a:extLst>
            <a:ext uri="{FF2B5EF4-FFF2-40B4-BE49-F238E27FC236}">
              <a16:creationId xmlns:a16="http://schemas.microsoft.com/office/drawing/2014/main" id="{1BD8AD21-482A-4B04-B4FC-345D3F7487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44" name="直線コネクタ 543">
          <a:extLst>
            <a:ext uri="{FF2B5EF4-FFF2-40B4-BE49-F238E27FC236}">
              <a16:creationId xmlns:a16="http://schemas.microsoft.com/office/drawing/2014/main" id="{2131D6C3-F239-4882-8847-B03EA2CDA681}"/>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5" name="【保健センター・保健所】&#10;有形固定資産減価償却率最小値テキスト">
          <a:extLst>
            <a:ext uri="{FF2B5EF4-FFF2-40B4-BE49-F238E27FC236}">
              <a16:creationId xmlns:a16="http://schemas.microsoft.com/office/drawing/2014/main" id="{30B853C5-17D1-4A37-816B-A732A0E4A14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6" name="直線コネクタ 545">
          <a:extLst>
            <a:ext uri="{FF2B5EF4-FFF2-40B4-BE49-F238E27FC236}">
              <a16:creationId xmlns:a16="http://schemas.microsoft.com/office/drawing/2014/main" id="{6F281DB6-2A09-469E-ABE1-E274CF98882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47" name="【保健センター・保健所】&#10;有形固定資産減価償却率最大値テキスト">
          <a:extLst>
            <a:ext uri="{FF2B5EF4-FFF2-40B4-BE49-F238E27FC236}">
              <a16:creationId xmlns:a16="http://schemas.microsoft.com/office/drawing/2014/main" id="{A374B78E-C672-4B4E-8840-C3ABEA8282E2}"/>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8" name="直線コネクタ 547">
          <a:extLst>
            <a:ext uri="{FF2B5EF4-FFF2-40B4-BE49-F238E27FC236}">
              <a16:creationId xmlns:a16="http://schemas.microsoft.com/office/drawing/2014/main" id="{5B4B77CF-DCA9-49E4-BBA8-CBAA59EF09D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49" name="【保健センター・保健所】&#10;有形固定資産減価償却率平均値テキスト">
          <a:extLst>
            <a:ext uri="{FF2B5EF4-FFF2-40B4-BE49-F238E27FC236}">
              <a16:creationId xmlns:a16="http://schemas.microsoft.com/office/drawing/2014/main" id="{90963CC2-55F9-4EFA-949A-8FF02A86F7DF}"/>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50" name="フローチャート: 判断 549">
          <a:extLst>
            <a:ext uri="{FF2B5EF4-FFF2-40B4-BE49-F238E27FC236}">
              <a16:creationId xmlns:a16="http://schemas.microsoft.com/office/drawing/2014/main" id="{302CCDE8-272A-4DC3-9995-6A2B9D1E65CA}"/>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51" name="フローチャート: 判断 550">
          <a:extLst>
            <a:ext uri="{FF2B5EF4-FFF2-40B4-BE49-F238E27FC236}">
              <a16:creationId xmlns:a16="http://schemas.microsoft.com/office/drawing/2014/main" id="{7A9D49F4-7936-4E54-85D8-2FBEB5A1C745}"/>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52" name="フローチャート: 判断 551">
          <a:extLst>
            <a:ext uri="{FF2B5EF4-FFF2-40B4-BE49-F238E27FC236}">
              <a16:creationId xmlns:a16="http://schemas.microsoft.com/office/drawing/2014/main" id="{2F12D1F7-B61B-41DF-ACCF-AD56CB0527E5}"/>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53" name="フローチャート: 判断 552">
          <a:extLst>
            <a:ext uri="{FF2B5EF4-FFF2-40B4-BE49-F238E27FC236}">
              <a16:creationId xmlns:a16="http://schemas.microsoft.com/office/drawing/2014/main" id="{D8BF2C92-8ECF-4F41-9D79-7C6474501B8F}"/>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54" name="フローチャート: 判断 553">
          <a:extLst>
            <a:ext uri="{FF2B5EF4-FFF2-40B4-BE49-F238E27FC236}">
              <a16:creationId xmlns:a16="http://schemas.microsoft.com/office/drawing/2014/main" id="{E88FF273-C3FD-4A09-BAE0-EC6C307807EE}"/>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38983CF-8529-40D6-8808-97B5CFEDC4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9BA266BD-383F-4FCA-9F04-46A7F154A0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79213F3-1F76-4D62-80F9-0EA860A5155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12F39451-90F0-4F96-81E8-00F2706AF8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E5A93EE-E84A-4455-8C5B-593D8C7A0E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560" name="楕円 559">
          <a:extLst>
            <a:ext uri="{FF2B5EF4-FFF2-40B4-BE49-F238E27FC236}">
              <a16:creationId xmlns:a16="http://schemas.microsoft.com/office/drawing/2014/main" id="{21F0D812-70EA-4C6F-9BF4-EFA9742834F1}"/>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561" name="【保健センター・保健所】&#10;有形固定資産減価償却率該当値テキスト">
          <a:extLst>
            <a:ext uri="{FF2B5EF4-FFF2-40B4-BE49-F238E27FC236}">
              <a16:creationId xmlns:a16="http://schemas.microsoft.com/office/drawing/2014/main" id="{61CEB7AE-4156-4182-9116-1F4FB54E615E}"/>
            </a:ext>
          </a:extLst>
        </xdr:cNvPr>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562" name="楕円 561">
          <a:extLst>
            <a:ext uri="{FF2B5EF4-FFF2-40B4-BE49-F238E27FC236}">
              <a16:creationId xmlns:a16="http://schemas.microsoft.com/office/drawing/2014/main" id="{52D8F6A3-1224-45B9-9DB8-43FBCD97D8FF}"/>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563" name="直線コネクタ 562">
          <a:extLst>
            <a:ext uri="{FF2B5EF4-FFF2-40B4-BE49-F238E27FC236}">
              <a16:creationId xmlns:a16="http://schemas.microsoft.com/office/drawing/2014/main" id="{7B3321B3-A897-4510-92AD-FAEBCDCB9125}"/>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BE18DB78-6246-4142-BF80-2934C7801BF4}"/>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9D6AE7AB-9C46-4B55-8E9C-B74FE2DD2378}"/>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C50CD864-7C6B-4DA9-84D4-46B852A33402}"/>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8C61516E-AB94-44AF-95D1-FB57FAD272E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568" name="n_1mainValue【保健センター・保健所】&#10;有形固定資産減価償却率">
          <a:extLst>
            <a:ext uri="{FF2B5EF4-FFF2-40B4-BE49-F238E27FC236}">
              <a16:creationId xmlns:a16="http://schemas.microsoft.com/office/drawing/2014/main" id="{1FC7BBB6-5910-4091-812A-81B307BADAE6}"/>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0DDCBF2-F50F-434E-9FFE-6E160D035A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5E8E6DCC-F28A-4278-A8EA-CC9D37C87F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BA6DE4B-2ECA-426C-8848-32638D282A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185FDAD-9A74-4FBE-9938-04FA1EA289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1745474-7D35-4EB3-82B3-CF17CE7806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6C02B1F-7AE3-4F7F-90A5-7616D4CADE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94B7E23-84CE-4A18-BD4E-7628233E86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06CA266-9E26-4FFD-858B-CE4B101514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70753B45-A2CE-49AC-AAFF-DA1645FD7C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D128645-91CD-49B7-B536-9359262C42F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C9471860-46AB-496F-8EDA-13EA6FD9B8E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27AB90C8-B3FC-42AF-B57D-0A57D9A214C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A8A16821-24A1-44FA-A05A-85797A53DD5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4285A35-6DF5-4442-982F-55369436CC2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4B8C60E-9DD8-4082-BA23-B68A9E5C05E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23FE5465-6BCE-4016-888D-B96487402DD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C4B08039-4006-408F-804D-C49B4E2C4E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4B7FDDC0-D875-43F8-8CC1-8A0B18B886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CBE2CBFF-7F0B-4D82-8587-841644568B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5BFCCE87-8233-4636-9A02-D421985F92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13B36925-B5C9-45D0-BA01-2B8C4094A4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7851E77B-539A-4207-8FAA-B691B2C5F8F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3794648E-7F97-4592-A5C4-60D7425933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id="{F32F32ED-E957-4BB5-9A69-C3050E9106D8}"/>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9A2DCE04-CF0F-4676-8116-A4A03251D7E7}"/>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id="{8C928C8A-559C-4A4A-B246-7CF99D51237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4F238B6C-DE27-4425-958C-297C8BE03AAA}"/>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6" name="直線コネクタ 595">
          <a:extLst>
            <a:ext uri="{FF2B5EF4-FFF2-40B4-BE49-F238E27FC236}">
              <a16:creationId xmlns:a16="http://schemas.microsoft.com/office/drawing/2014/main" id="{9FA862A3-CE4F-4262-9A68-6998DD3B3D19}"/>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847428DC-5B12-4E38-A4EE-1552D49699F3}"/>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8" name="フローチャート: 判断 597">
          <a:extLst>
            <a:ext uri="{FF2B5EF4-FFF2-40B4-BE49-F238E27FC236}">
              <a16:creationId xmlns:a16="http://schemas.microsoft.com/office/drawing/2014/main" id="{C9A1674F-4922-4073-B901-D82A5A7A9FBF}"/>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9" name="フローチャート: 判断 598">
          <a:extLst>
            <a:ext uri="{FF2B5EF4-FFF2-40B4-BE49-F238E27FC236}">
              <a16:creationId xmlns:a16="http://schemas.microsoft.com/office/drawing/2014/main" id="{699B31DD-02B0-413E-9701-4E028038FFEC}"/>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0" name="フローチャート: 判断 599">
          <a:extLst>
            <a:ext uri="{FF2B5EF4-FFF2-40B4-BE49-F238E27FC236}">
              <a16:creationId xmlns:a16="http://schemas.microsoft.com/office/drawing/2014/main" id="{00BEB6AD-7711-40A6-BE82-D40C05696067}"/>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1" name="フローチャート: 判断 600">
          <a:extLst>
            <a:ext uri="{FF2B5EF4-FFF2-40B4-BE49-F238E27FC236}">
              <a16:creationId xmlns:a16="http://schemas.microsoft.com/office/drawing/2014/main" id="{F945AB4C-251E-4344-A8C6-DD87774D26C8}"/>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2" name="フローチャート: 判断 601">
          <a:extLst>
            <a:ext uri="{FF2B5EF4-FFF2-40B4-BE49-F238E27FC236}">
              <a16:creationId xmlns:a16="http://schemas.microsoft.com/office/drawing/2014/main" id="{45CCB6C8-DF29-4B9F-A2DC-60535CF64379}"/>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FC29B38-1895-4DA4-8667-5A94D1B69C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7A17667-9265-4341-9C4E-A1B0C7F814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8EABD74-33F3-409D-A6EC-5C8471C777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875E058-BDF6-4DB0-B5B1-EB5F44ED24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EACE31B-5C1A-47AE-B60D-F7A30A7D9AA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8" name="楕円 607">
          <a:extLst>
            <a:ext uri="{FF2B5EF4-FFF2-40B4-BE49-F238E27FC236}">
              <a16:creationId xmlns:a16="http://schemas.microsoft.com/office/drawing/2014/main" id="{DEFE1525-D7B7-42A2-950F-90BE8EDDD665}"/>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67327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B0A87179-4EF1-4A94-AE46-DACC996C15E1}"/>
            </a:ext>
          </a:extLst>
        </xdr:cNvPr>
        <xdr:cNvSpPr txBox="1"/>
      </xdr:nvSpPr>
      <xdr:spPr>
        <a:xfrm>
          <a:off x="22199600"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610" name="楕円 609">
          <a:extLst>
            <a:ext uri="{FF2B5EF4-FFF2-40B4-BE49-F238E27FC236}">
              <a16:creationId xmlns:a16="http://schemas.microsoft.com/office/drawing/2014/main" id="{AF93E653-569A-491D-81B3-F0099030A5CA}"/>
            </a:ext>
          </a:extLst>
        </xdr:cNvPr>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99060</xdr:rowOff>
    </xdr:to>
    <xdr:cxnSp macro="">
      <xdr:nvCxnSpPr>
        <xdr:cNvPr id="611" name="直線コネクタ 610">
          <a:extLst>
            <a:ext uri="{FF2B5EF4-FFF2-40B4-BE49-F238E27FC236}">
              <a16:creationId xmlns:a16="http://schemas.microsoft.com/office/drawing/2014/main" id="{AC3D3DD9-9B9B-4113-A1AC-5B0A2D196681}"/>
            </a:ext>
          </a:extLst>
        </xdr:cNvPr>
        <xdr:cNvCxnSpPr/>
      </xdr:nvCxnSpPr>
      <xdr:spPr>
        <a:xfrm flipV="1">
          <a:off x="21323300" y="1072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2" name="n_1aveValue【保健センター・保健所】&#10;一人当たり面積">
          <a:extLst>
            <a:ext uri="{FF2B5EF4-FFF2-40B4-BE49-F238E27FC236}">
              <a16:creationId xmlns:a16="http://schemas.microsoft.com/office/drawing/2014/main" id="{4CA0F506-FB6F-4945-991F-17DD27214E1E}"/>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13" name="n_2aveValue【保健センター・保健所】&#10;一人当たり面積">
          <a:extLst>
            <a:ext uri="{FF2B5EF4-FFF2-40B4-BE49-F238E27FC236}">
              <a16:creationId xmlns:a16="http://schemas.microsoft.com/office/drawing/2014/main" id="{2ADAB7D3-869C-4710-A8C7-90FA08407E47}"/>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4" name="n_3aveValue【保健センター・保健所】&#10;一人当たり面積">
          <a:extLst>
            <a:ext uri="{FF2B5EF4-FFF2-40B4-BE49-F238E27FC236}">
              <a16:creationId xmlns:a16="http://schemas.microsoft.com/office/drawing/2014/main" id="{BD375CFE-82FE-4CC9-8E7C-6C70B0CC4FAC}"/>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15" name="n_4aveValue【保健センター・保健所】&#10;一人当たり面積">
          <a:extLst>
            <a:ext uri="{FF2B5EF4-FFF2-40B4-BE49-F238E27FC236}">
              <a16:creationId xmlns:a16="http://schemas.microsoft.com/office/drawing/2014/main" id="{9B3D4A3F-A1B5-4D60-AF65-55E46B5F8853}"/>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166387</xdr:rowOff>
    </xdr:from>
    <xdr:ext cx="469744" cy="259045"/>
    <xdr:sp macro="" textlink="">
      <xdr:nvSpPr>
        <xdr:cNvPr id="616" name="n_1mainValue【保健センター・保健所】&#10;一人当たり面積">
          <a:extLst>
            <a:ext uri="{FF2B5EF4-FFF2-40B4-BE49-F238E27FC236}">
              <a16:creationId xmlns:a16="http://schemas.microsoft.com/office/drawing/2014/main" id="{5DF59AE3-F008-4B06-B32B-FCC100E2F11A}"/>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B433BDB7-ACAD-4984-A30E-C67003DFAC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F15CB484-A3A7-4DC8-BCD5-0858F6402B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68A0FB8A-7B0A-43B9-B53D-DC7BB5FDF9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8854664F-9EFB-40DD-A2EE-EFB64E77B7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EDC5717C-6CFF-4875-83E4-D7EE3F3A42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49EFEB85-A17F-4456-9937-F110EFCBEA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66F1CBC1-4452-4E5C-BA5F-2C8C927D94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A6E1725D-B708-4D93-A26D-60A015445D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7FE9FAC7-191F-4298-AC74-70B08989EB1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A63DAA5F-AB1A-4AC1-BABB-56D9AB339C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179EB097-0610-4410-BC1A-02DE255F34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1018EF81-2658-4737-B988-D1D768A10E1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5FE07B24-B7B6-4FBB-B6EA-CDF6047FD97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8D40C928-FBFF-4667-AA6C-1F976F2EC47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20BBA123-680A-495D-A153-98A191E0557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8BE450E5-4E4C-4F28-801A-DF4FC564C7B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986C97C2-C939-4F46-B17C-FBFA6A6A59A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6C5003AD-9180-4C7E-B3A5-061F97BDAFD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71F12B71-5320-49E8-8259-676617D7629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331DD934-E9EF-4EFB-BE3C-2AD6FC130C0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7" name="テキスト ボックス 636">
          <a:extLst>
            <a:ext uri="{FF2B5EF4-FFF2-40B4-BE49-F238E27FC236}">
              <a16:creationId xmlns:a16="http://schemas.microsoft.com/office/drawing/2014/main" id="{B0E47DC8-6AB8-4B16-90CB-E1285E27256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DF53E36F-7FD5-452A-A1C6-A68C081D7A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50D01B77-DFE5-451D-AE4B-F4405D150C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0" name="直線コネクタ 639">
          <a:extLst>
            <a:ext uri="{FF2B5EF4-FFF2-40B4-BE49-F238E27FC236}">
              <a16:creationId xmlns:a16="http://schemas.microsoft.com/office/drawing/2014/main" id="{04026843-C97B-4189-9500-DFFF86835BC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1" name="【消防施設】&#10;有形固定資産減価償却率最小値テキスト">
          <a:extLst>
            <a:ext uri="{FF2B5EF4-FFF2-40B4-BE49-F238E27FC236}">
              <a16:creationId xmlns:a16="http://schemas.microsoft.com/office/drawing/2014/main" id="{620CA642-53C5-40F4-A6F8-88F1BC1C5BEB}"/>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2" name="直線コネクタ 641">
          <a:extLst>
            <a:ext uri="{FF2B5EF4-FFF2-40B4-BE49-F238E27FC236}">
              <a16:creationId xmlns:a16="http://schemas.microsoft.com/office/drawing/2014/main" id="{98540281-F349-4389-82F7-CB537CF7FD9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3" name="【消防施設】&#10;有形固定資産減価償却率最大値テキスト">
          <a:extLst>
            <a:ext uri="{FF2B5EF4-FFF2-40B4-BE49-F238E27FC236}">
              <a16:creationId xmlns:a16="http://schemas.microsoft.com/office/drawing/2014/main" id="{C20B2F66-21D5-4307-8004-C9F93DA8963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4" name="直線コネクタ 643">
          <a:extLst>
            <a:ext uri="{FF2B5EF4-FFF2-40B4-BE49-F238E27FC236}">
              <a16:creationId xmlns:a16="http://schemas.microsoft.com/office/drawing/2014/main" id="{DC5E989F-BE74-4F3F-BC51-2B1AFF1CC3D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45" name="【消防施設】&#10;有形固定資産減価償却率平均値テキスト">
          <a:extLst>
            <a:ext uri="{FF2B5EF4-FFF2-40B4-BE49-F238E27FC236}">
              <a16:creationId xmlns:a16="http://schemas.microsoft.com/office/drawing/2014/main" id="{6B9305F2-D551-4E6F-8F27-C1D0564E040B}"/>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6" name="フローチャート: 判断 645">
          <a:extLst>
            <a:ext uri="{FF2B5EF4-FFF2-40B4-BE49-F238E27FC236}">
              <a16:creationId xmlns:a16="http://schemas.microsoft.com/office/drawing/2014/main" id="{87A30B20-6B2D-4E03-B705-B7FDACA979E1}"/>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47" name="フローチャート: 判断 646">
          <a:extLst>
            <a:ext uri="{FF2B5EF4-FFF2-40B4-BE49-F238E27FC236}">
              <a16:creationId xmlns:a16="http://schemas.microsoft.com/office/drawing/2014/main" id="{4F287B56-E99F-4CC8-BC00-98420422F924}"/>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48" name="フローチャート: 判断 647">
          <a:extLst>
            <a:ext uri="{FF2B5EF4-FFF2-40B4-BE49-F238E27FC236}">
              <a16:creationId xmlns:a16="http://schemas.microsoft.com/office/drawing/2014/main" id="{F7518241-F0D6-417A-BC46-980F8C9A7B5F}"/>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49" name="フローチャート: 判断 648">
          <a:extLst>
            <a:ext uri="{FF2B5EF4-FFF2-40B4-BE49-F238E27FC236}">
              <a16:creationId xmlns:a16="http://schemas.microsoft.com/office/drawing/2014/main" id="{AE99FE1F-AD74-46EF-AEE5-5E91B77E5F9C}"/>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0" name="フローチャート: 判断 649">
          <a:extLst>
            <a:ext uri="{FF2B5EF4-FFF2-40B4-BE49-F238E27FC236}">
              <a16:creationId xmlns:a16="http://schemas.microsoft.com/office/drawing/2014/main" id="{F630FBE5-25FC-4545-B1DB-4C6E963FEF43}"/>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1B757E48-80B4-417B-972F-C429838DCC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A1A6C4DB-C382-453B-B0CF-861C18A32C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ED9B066-0EC3-4658-8E87-740A4DEC4D7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ECE7C04-6516-471A-9DDB-7FBA9C7DE0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5F5CF66-9E13-4C66-A472-464FC15B30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156211</xdr:rowOff>
    </xdr:from>
    <xdr:to>
      <xdr:col>85</xdr:col>
      <xdr:colOff>177800</xdr:colOff>
      <xdr:row>82</xdr:row>
      <xdr:rowOff>86361</xdr:rowOff>
    </xdr:to>
    <xdr:sp macro="" textlink="">
      <xdr:nvSpPr>
        <xdr:cNvPr id="656" name="楕円 655">
          <a:extLst>
            <a:ext uri="{FF2B5EF4-FFF2-40B4-BE49-F238E27FC236}">
              <a16:creationId xmlns:a16="http://schemas.microsoft.com/office/drawing/2014/main" id="{ABEC909A-A69B-4C15-A3CD-FBC868F27A9C}"/>
            </a:ext>
          </a:extLst>
        </xdr:cNvPr>
        <xdr:cNvSpPr/>
      </xdr:nvSpPr>
      <xdr:spPr>
        <a:xfrm>
          <a:off x="162687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7638</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20E590-7694-45CE-B491-8BC834A86FD4}"/>
            </a:ext>
          </a:extLst>
        </xdr:cNvPr>
        <xdr:cNvSpPr txBox="1"/>
      </xdr:nvSpPr>
      <xdr:spPr>
        <a:xfrm>
          <a:off x="16357600"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130811</xdr:rowOff>
    </xdr:from>
    <xdr:to>
      <xdr:col>81</xdr:col>
      <xdr:colOff>101600</xdr:colOff>
      <xdr:row>82</xdr:row>
      <xdr:rowOff>60961</xdr:rowOff>
    </xdr:to>
    <xdr:sp macro="" textlink="">
      <xdr:nvSpPr>
        <xdr:cNvPr id="658" name="楕円 657">
          <a:extLst>
            <a:ext uri="{FF2B5EF4-FFF2-40B4-BE49-F238E27FC236}">
              <a16:creationId xmlns:a16="http://schemas.microsoft.com/office/drawing/2014/main" id="{2F73B7E7-5176-464F-AC09-1AD7FEA135C8}"/>
            </a:ext>
          </a:extLst>
        </xdr:cNvPr>
        <xdr:cNvSpPr/>
      </xdr:nvSpPr>
      <xdr:spPr>
        <a:xfrm>
          <a:off x="15430500" y="140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10161</xdr:rowOff>
    </xdr:from>
    <xdr:to>
      <xdr:col>85</xdr:col>
      <xdr:colOff>127000</xdr:colOff>
      <xdr:row>82</xdr:row>
      <xdr:rowOff>35561</xdr:rowOff>
    </xdr:to>
    <xdr:cxnSp macro="">
      <xdr:nvCxnSpPr>
        <xdr:cNvPr id="659" name="直線コネクタ 658">
          <a:extLst>
            <a:ext uri="{FF2B5EF4-FFF2-40B4-BE49-F238E27FC236}">
              <a16:creationId xmlns:a16="http://schemas.microsoft.com/office/drawing/2014/main" id="{11411C58-246C-49A6-AD75-F83BF63D1E8F}"/>
            </a:ext>
          </a:extLst>
        </xdr:cNvPr>
        <xdr:cNvCxnSpPr/>
      </xdr:nvCxnSpPr>
      <xdr:spPr>
        <a:xfrm>
          <a:off x="15481300" y="140690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60" name="n_1aveValue【消防施設】&#10;有形固定資産減価償却率">
          <a:extLst>
            <a:ext uri="{FF2B5EF4-FFF2-40B4-BE49-F238E27FC236}">
              <a16:creationId xmlns:a16="http://schemas.microsoft.com/office/drawing/2014/main" id="{52456066-9256-4F1A-B3E3-0AD74D4837DC}"/>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61" name="n_2aveValue【消防施設】&#10;有形固定資産減価償却率">
          <a:extLst>
            <a:ext uri="{FF2B5EF4-FFF2-40B4-BE49-F238E27FC236}">
              <a16:creationId xmlns:a16="http://schemas.microsoft.com/office/drawing/2014/main" id="{91C581F2-2840-4C0B-AC45-0897DBD15F79}"/>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62" name="n_3aveValue【消防施設】&#10;有形固定資産減価償却率">
          <a:extLst>
            <a:ext uri="{FF2B5EF4-FFF2-40B4-BE49-F238E27FC236}">
              <a16:creationId xmlns:a16="http://schemas.microsoft.com/office/drawing/2014/main" id="{BF1F9432-1D6A-408A-A632-BD44DDF276C9}"/>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63" name="n_4aveValue【消防施設】&#10;有形固定資産減価償却率">
          <a:extLst>
            <a:ext uri="{FF2B5EF4-FFF2-40B4-BE49-F238E27FC236}">
              <a16:creationId xmlns:a16="http://schemas.microsoft.com/office/drawing/2014/main" id="{E2B35F9E-974D-4D1F-8CA4-A258A664853B}"/>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77488</xdr:rowOff>
    </xdr:from>
    <xdr:ext cx="405111" cy="259045"/>
    <xdr:sp macro="" textlink="">
      <xdr:nvSpPr>
        <xdr:cNvPr id="664" name="n_1mainValue【消防施設】&#10;有形固定資産減価償却率">
          <a:extLst>
            <a:ext uri="{FF2B5EF4-FFF2-40B4-BE49-F238E27FC236}">
              <a16:creationId xmlns:a16="http://schemas.microsoft.com/office/drawing/2014/main" id="{39592272-D960-40F4-831A-DD859B32BF8D}"/>
            </a:ext>
          </a:extLst>
        </xdr:cNvPr>
        <xdr:cNvSpPr txBox="1"/>
      </xdr:nvSpPr>
      <xdr:spPr>
        <a:xfrm>
          <a:off x="15266044"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a:extLst>
            <a:ext uri="{FF2B5EF4-FFF2-40B4-BE49-F238E27FC236}">
              <a16:creationId xmlns:a16="http://schemas.microsoft.com/office/drawing/2014/main" id="{F51B7233-201B-42FD-9E62-43EFFF6084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a:extLst>
            <a:ext uri="{FF2B5EF4-FFF2-40B4-BE49-F238E27FC236}">
              <a16:creationId xmlns:a16="http://schemas.microsoft.com/office/drawing/2014/main" id="{47F2A74A-B0B2-493A-AEB3-2EA03DC83A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a:extLst>
            <a:ext uri="{FF2B5EF4-FFF2-40B4-BE49-F238E27FC236}">
              <a16:creationId xmlns:a16="http://schemas.microsoft.com/office/drawing/2014/main" id="{25600F0E-542E-46C9-AA05-BBD408A2B1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a:extLst>
            <a:ext uri="{FF2B5EF4-FFF2-40B4-BE49-F238E27FC236}">
              <a16:creationId xmlns:a16="http://schemas.microsoft.com/office/drawing/2014/main" id="{65CF85B5-832B-418A-B350-31DAAD2F64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a:extLst>
            <a:ext uri="{FF2B5EF4-FFF2-40B4-BE49-F238E27FC236}">
              <a16:creationId xmlns:a16="http://schemas.microsoft.com/office/drawing/2014/main" id="{55FE138F-B1CB-4E5F-929E-781A8C00AB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a:extLst>
            <a:ext uri="{FF2B5EF4-FFF2-40B4-BE49-F238E27FC236}">
              <a16:creationId xmlns:a16="http://schemas.microsoft.com/office/drawing/2014/main" id="{8EB66335-C63F-4A32-936A-CF0189FBC8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a:extLst>
            <a:ext uri="{FF2B5EF4-FFF2-40B4-BE49-F238E27FC236}">
              <a16:creationId xmlns:a16="http://schemas.microsoft.com/office/drawing/2014/main" id="{82636873-D3DC-4987-B6E7-ACD242BAF6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a:extLst>
            <a:ext uri="{FF2B5EF4-FFF2-40B4-BE49-F238E27FC236}">
              <a16:creationId xmlns:a16="http://schemas.microsoft.com/office/drawing/2014/main" id="{787CEA57-BA78-4D35-BB4F-789AE133D5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a:extLst>
            <a:ext uri="{FF2B5EF4-FFF2-40B4-BE49-F238E27FC236}">
              <a16:creationId xmlns:a16="http://schemas.microsoft.com/office/drawing/2014/main" id="{8AA21C52-1B44-40B1-B43E-3DC49A5ADB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a:extLst>
            <a:ext uri="{FF2B5EF4-FFF2-40B4-BE49-F238E27FC236}">
              <a16:creationId xmlns:a16="http://schemas.microsoft.com/office/drawing/2014/main" id="{F4E819F5-9DB1-4749-ADFD-52CBE62178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5" name="直線コネクタ 674">
          <a:extLst>
            <a:ext uri="{FF2B5EF4-FFF2-40B4-BE49-F238E27FC236}">
              <a16:creationId xmlns:a16="http://schemas.microsoft.com/office/drawing/2014/main" id="{069D299B-922C-4EA2-AED1-8E72763504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6" name="テキスト ボックス 675">
          <a:extLst>
            <a:ext uri="{FF2B5EF4-FFF2-40B4-BE49-F238E27FC236}">
              <a16:creationId xmlns:a16="http://schemas.microsoft.com/office/drawing/2014/main" id="{00757213-B83A-4AA9-A56C-03A7AD47A9A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7" name="直線コネクタ 676">
          <a:extLst>
            <a:ext uri="{FF2B5EF4-FFF2-40B4-BE49-F238E27FC236}">
              <a16:creationId xmlns:a16="http://schemas.microsoft.com/office/drawing/2014/main" id="{266531E4-E17A-45AD-A7C7-820B7757540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78" name="テキスト ボックス 677">
          <a:extLst>
            <a:ext uri="{FF2B5EF4-FFF2-40B4-BE49-F238E27FC236}">
              <a16:creationId xmlns:a16="http://schemas.microsoft.com/office/drawing/2014/main" id="{873912D1-7D93-4D1C-B8F0-EAA81D3BA076}"/>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9" name="直線コネクタ 678">
          <a:extLst>
            <a:ext uri="{FF2B5EF4-FFF2-40B4-BE49-F238E27FC236}">
              <a16:creationId xmlns:a16="http://schemas.microsoft.com/office/drawing/2014/main" id="{8E4B5A95-A657-4005-8FE5-7F0D84EEED7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80" name="テキスト ボックス 679">
          <a:extLst>
            <a:ext uri="{FF2B5EF4-FFF2-40B4-BE49-F238E27FC236}">
              <a16:creationId xmlns:a16="http://schemas.microsoft.com/office/drawing/2014/main" id="{C7BAD54C-567C-42B6-881F-8B59ECE8226D}"/>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1" name="直線コネクタ 680">
          <a:extLst>
            <a:ext uri="{FF2B5EF4-FFF2-40B4-BE49-F238E27FC236}">
              <a16:creationId xmlns:a16="http://schemas.microsoft.com/office/drawing/2014/main" id="{4B34C255-2B0F-4B40-8CEB-ABDAB0051BE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82" name="テキスト ボックス 681">
          <a:extLst>
            <a:ext uri="{FF2B5EF4-FFF2-40B4-BE49-F238E27FC236}">
              <a16:creationId xmlns:a16="http://schemas.microsoft.com/office/drawing/2014/main" id="{F9955D7A-9A9B-440A-87D9-23E7A7F898AF}"/>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3" name="直線コネクタ 682">
          <a:extLst>
            <a:ext uri="{FF2B5EF4-FFF2-40B4-BE49-F238E27FC236}">
              <a16:creationId xmlns:a16="http://schemas.microsoft.com/office/drawing/2014/main" id="{674EACC0-6B7D-48F0-B6E9-3566016C351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84" name="テキスト ボックス 683">
          <a:extLst>
            <a:ext uri="{FF2B5EF4-FFF2-40B4-BE49-F238E27FC236}">
              <a16:creationId xmlns:a16="http://schemas.microsoft.com/office/drawing/2014/main" id="{28AFBB6A-2966-4D74-8753-5113580B0F4B}"/>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F930322B-7471-486C-A22C-D82CFA7437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86" name="テキスト ボックス 685">
          <a:extLst>
            <a:ext uri="{FF2B5EF4-FFF2-40B4-BE49-F238E27FC236}">
              <a16:creationId xmlns:a16="http://schemas.microsoft.com/office/drawing/2014/main" id="{F4D581C7-27FB-49C8-806D-4DD97D5C31B5}"/>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id="{4F9DA158-A960-4B2C-A81A-DEA2BE2B80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88" name="直線コネクタ 687">
          <a:extLst>
            <a:ext uri="{FF2B5EF4-FFF2-40B4-BE49-F238E27FC236}">
              <a16:creationId xmlns:a16="http://schemas.microsoft.com/office/drawing/2014/main" id="{2D8B3486-EFEB-4044-AF0F-AA8740380ADF}"/>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89" name="【消防施設】&#10;一人当たり面積最小値テキスト">
          <a:extLst>
            <a:ext uri="{FF2B5EF4-FFF2-40B4-BE49-F238E27FC236}">
              <a16:creationId xmlns:a16="http://schemas.microsoft.com/office/drawing/2014/main" id="{33962A3A-BCE6-4399-8E8C-DF9FF7A0CC68}"/>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90" name="直線コネクタ 689">
          <a:extLst>
            <a:ext uri="{FF2B5EF4-FFF2-40B4-BE49-F238E27FC236}">
              <a16:creationId xmlns:a16="http://schemas.microsoft.com/office/drawing/2014/main" id="{6BBA76F2-C35D-4846-8583-7C2EE23A11CC}"/>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91" name="【消防施設】&#10;一人当たり面積最大値テキスト">
          <a:extLst>
            <a:ext uri="{FF2B5EF4-FFF2-40B4-BE49-F238E27FC236}">
              <a16:creationId xmlns:a16="http://schemas.microsoft.com/office/drawing/2014/main" id="{1A3F3731-6B1D-42CF-B577-F7F29C3C5ECB}"/>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92" name="直線コネクタ 691">
          <a:extLst>
            <a:ext uri="{FF2B5EF4-FFF2-40B4-BE49-F238E27FC236}">
              <a16:creationId xmlns:a16="http://schemas.microsoft.com/office/drawing/2014/main" id="{284C1A76-D037-4C29-AA6E-BE3FF6B441AE}"/>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34148</xdr:rowOff>
    </xdr:from>
    <xdr:ext cx="469744" cy="259045"/>
    <xdr:sp macro="" textlink="">
      <xdr:nvSpPr>
        <xdr:cNvPr id="693" name="【消防施設】&#10;一人当たり面積平均値テキスト">
          <a:extLst>
            <a:ext uri="{FF2B5EF4-FFF2-40B4-BE49-F238E27FC236}">
              <a16:creationId xmlns:a16="http://schemas.microsoft.com/office/drawing/2014/main" id="{74C68E9B-B6A3-4A01-999A-C95278D148DA}"/>
            </a:ext>
          </a:extLst>
        </xdr:cNvPr>
        <xdr:cNvSpPr txBox="1"/>
      </xdr:nvSpPr>
      <xdr:spPr>
        <a:xfrm>
          <a:off x="22199600" y="14778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94" name="フローチャート: 判断 693">
          <a:extLst>
            <a:ext uri="{FF2B5EF4-FFF2-40B4-BE49-F238E27FC236}">
              <a16:creationId xmlns:a16="http://schemas.microsoft.com/office/drawing/2014/main" id="{D14596CB-65EB-4B0F-984D-5EC9057ECCE2}"/>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95" name="フローチャート: 判断 694">
          <a:extLst>
            <a:ext uri="{FF2B5EF4-FFF2-40B4-BE49-F238E27FC236}">
              <a16:creationId xmlns:a16="http://schemas.microsoft.com/office/drawing/2014/main" id="{A2541045-2AA2-4721-AE3A-01828D852456}"/>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96" name="フローチャート: 判断 695">
          <a:extLst>
            <a:ext uri="{FF2B5EF4-FFF2-40B4-BE49-F238E27FC236}">
              <a16:creationId xmlns:a16="http://schemas.microsoft.com/office/drawing/2014/main" id="{D5384E48-DC9F-4255-8AE1-86997F08D9FB}"/>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97" name="フローチャート: 判断 696">
          <a:extLst>
            <a:ext uri="{FF2B5EF4-FFF2-40B4-BE49-F238E27FC236}">
              <a16:creationId xmlns:a16="http://schemas.microsoft.com/office/drawing/2014/main" id="{A568359D-21A8-4224-B31A-EA0CF24EE324}"/>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98" name="フローチャート: 判断 697">
          <a:extLst>
            <a:ext uri="{FF2B5EF4-FFF2-40B4-BE49-F238E27FC236}">
              <a16:creationId xmlns:a16="http://schemas.microsoft.com/office/drawing/2014/main" id="{0B4CE9C7-2C82-48BC-8C2C-B316D1F3576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CAFC0920-4D39-4F41-A09F-CCBD32B61F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4F37BC60-2E58-415B-BCBC-E7CA9D4118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8277A466-FED9-41E4-9BBD-86E5A46BC4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7F086DDE-3D5B-4E72-94F7-FE998E85B0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D985008F-88EA-4518-BEC4-2531AE4070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19590</xdr:rowOff>
    </xdr:from>
    <xdr:to>
      <xdr:col>116</xdr:col>
      <xdr:colOff>114300</xdr:colOff>
      <xdr:row>78</xdr:row>
      <xdr:rowOff>121190</xdr:rowOff>
    </xdr:to>
    <xdr:sp macro="" textlink="">
      <xdr:nvSpPr>
        <xdr:cNvPr id="704" name="楕円 703">
          <a:extLst>
            <a:ext uri="{FF2B5EF4-FFF2-40B4-BE49-F238E27FC236}">
              <a16:creationId xmlns:a16="http://schemas.microsoft.com/office/drawing/2014/main" id="{48D03051-E28C-48BF-942A-23F86DE1B2FE}"/>
            </a:ext>
          </a:extLst>
        </xdr:cNvPr>
        <xdr:cNvSpPr/>
      </xdr:nvSpPr>
      <xdr:spPr>
        <a:xfrm>
          <a:off x="22110700" y="133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144067</xdr:rowOff>
    </xdr:from>
    <xdr:ext cx="599010" cy="259045"/>
    <xdr:sp macro="" textlink="">
      <xdr:nvSpPr>
        <xdr:cNvPr id="705" name="【消防施設】&#10;一人当たり面積該当値テキスト">
          <a:extLst>
            <a:ext uri="{FF2B5EF4-FFF2-40B4-BE49-F238E27FC236}">
              <a16:creationId xmlns:a16="http://schemas.microsoft.com/office/drawing/2014/main" id="{111D3C3B-3220-416B-8798-7DCA2D577196}"/>
            </a:ext>
          </a:extLst>
        </xdr:cNvPr>
        <xdr:cNvSpPr txBox="1"/>
      </xdr:nvSpPr>
      <xdr:spPr>
        <a:xfrm>
          <a:off x="22199600" y="1334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49685</xdr:rowOff>
    </xdr:from>
    <xdr:to>
      <xdr:col>112</xdr:col>
      <xdr:colOff>38100</xdr:colOff>
      <xdr:row>78</xdr:row>
      <xdr:rowOff>151285</xdr:rowOff>
    </xdr:to>
    <xdr:sp macro="" textlink="">
      <xdr:nvSpPr>
        <xdr:cNvPr id="706" name="楕円 705">
          <a:extLst>
            <a:ext uri="{FF2B5EF4-FFF2-40B4-BE49-F238E27FC236}">
              <a16:creationId xmlns:a16="http://schemas.microsoft.com/office/drawing/2014/main" id="{1DBE32BA-2012-410C-A2F7-8128E3DE11FD}"/>
            </a:ext>
          </a:extLst>
        </xdr:cNvPr>
        <xdr:cNvSpPr/>
      </xdr:nvSpPr>
      <xdr:spPr>
        <a:xfrm>
          <a:off x="21272500" y="134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70390</xdr:rowOff>
    </xdr:from>
    <xdr:to>
      <xdr:col>116</xdr:col>
      <xdr:colOff>63500</xdr:colOff>
      <xdr:row>78</xdr:row>
      <xdr:rowOff>100485</xdr:rowOff>
    </xdr:to>
    <xdr:cxnSp macro="">
      <xdr:nvCxnSpPr>
        <xdr:cNvPr id="707" name="直線コネクタ 706">
          <a:extLst>
            <a:ext uri="{FF2B5EF4-FFF2-40B4-BE49-F238E27FC236}">
              <a16:creationId xmlns:a16="http://schemas.microsoft.com/office/drawing/2014/main" id="{EE75397F-838D-4420-A2A1-2184E03F0C5E}"/>
            </a:ext>
          </a:extLst>
        </xdr:cNvPr>
        <xdr:cNvCxnSpPr/>
      </xdr:nvCxnSpPr>
      <xdr:spPr>
        <a:xfrm flipV="1">
          <a:off x="21323300" y="13443490"/>
          <a:ext cx="8382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148911</xdr:rowOff>
    </xdr:from>
    <xdr:ext cx="469744" cy="259045"/>
    <xdr:sp macro="" textlink="">
      <xdr:nvSpPr>
        <xdr:cNvPr id="708" name="n_1aveValue【消防施設】&#10;一人当たり面積">
          <a:extLst>
            <a:ext uri="{FF2B5EF4-FFF2-40B4-BE49-F238E27FC236}">
              <a16:creationId xmlns:a16="http://schemas.microsoft.com/office/drawing/2014/main" id="{EB690C92-6418-420B-92F5-B5A2947B27EA}"/>
            </a:ext>
          </a:extLst>
        </xdr:cNvPr>
        <xdr:cNvSpPr txBox="1"/>
      </xdr:nvSpPr>
      <xdr:spPr>
        <a:xfrm>
          <a:off x="21075727" y="148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09" name="n_2aveValue【消防施設】&#10;一人当たり面積">
          <a:extLst>
            <a:ext uri="{FF2B5EF4-FFF2-40B4-BE49-F238E27FC236}">
              <a16:creationId xmlns:a16="http://schemas.microsoft.com/office/drawing/2014/main" id="{CF1831BD-2793-488B-B878-7066E6A95AEC}"/>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10" name="n_3aveValue【消防施設】&#10;一人当たり面積">
          <a:extLst>
            <a:ext uri="{FF2B5EF4-FFF2-40B4-BE49-F238E27FC236}">
              <a16:creationId xmlns:a16="http://schemas.microsoft.com/office/drawing/2014/main" id="{A5805BDD-429A-44D4-9FFF-2E06CC142C05}"/>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11" name="n_4aveValue【消防施設】&#10;一人当たり面積">
          <a:extLst>
            <a:ext uri="{FF2B5EF4-FFF2-40B4-BE49-F238E27FC236}">
              <a16:creationId xmlns:a16="http://schemas.microsoft.com/office/drawing/2014/main" id="{03F7B62A-E741-479E-BE3C-B81A529EB72A}"/>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56094</xdr:colOff>
      <xdr:row>76</xdr:row>
      <xdr:rowOff>167812</xdr:rowOff>
    </xdr:from>
    <xdr:ext cx="599010" cy="259045"/>
    <xdr:sp macro="" textlink="">
      <xdr:nvSpPr>
        <xdr:cNvPr id="712" name="n_1mainValue【消防施設】&#10;一人当たり面積">
          <a:extLst>
            <a:ext uri="{FF2B5EF4-FFF2-40B4-BE49-F238E27FC236}">
              <a16:creationId xmlns:a16="http://schemas.microsoft.com/office/drawing/2014/main" id="{EA2A5E7E-691C-4677-8A9C-33273D85D409}"/>
            </a:ext>
          </a:extLst>
        </xdr:cNvPr>
        <xdr:cNvSpPr txBox="1"/>
      </xdr:nvSpPr>
      <xdr:spPr>
        <a:xfrm>
          <a:off x="21011094" y="1319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49762798-212D-4B13-B96A-4D084DFC6E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68214EA3-DFA4-41F1-A311-BB5D5ADAD6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2E73C7CE-8AEF-4340-B59C-B1AA2E6512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FBCE4F34-EB5C-4855-81EA-CA662433B4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1C259023-AFBA-4DCA-B15D-9E6DD7780E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47AB107C-1274-44B6-B182-1B73B0BC58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16F0C88B-9D5A-4ED2-BCE3-3C87D7FFBA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EA90EF40-ACCD-4199-A982-A38DF4B630B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E258589A-A6C8-45F7-B204-E6A1B3733B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31EFE8E1-DA5A-4D01-BA20-475E4E59FC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61E2AC07-4254-4ED7-A164-89854FC741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4" name="直線コネクタ 723">
          <a:extLst>
            <a:ext uri="{FF2B5EF4-FFF2-40B4-BE49-F238E27FC236}">
              <a16:creationId xmlns:a16="http://schemas.microsoft.com/office/drawing/2014/main" id="{9EE397EA-B315-4973-B3E6-7BF1D08A0E0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5" name="テキスト ボックス 724">
          <a:extLst>
            <a:ext uri="{FF2B5EF4-FFF2-40B4-BE49-F238E27FC236}">
              <a16:creationId xmlns:a16="http://schemas.microsoft.com/office/drawing/2014/main" id="{E11F9812-D025-4235-8850-3DF77155846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6" name="直線コネクタ 725">
          <a:extLst>
            <a:ext uri="{FF2B5EF4-FFF2-40B4-BE49-F238E27FC236}">
              <a16:creationId xmlns:a16="http://schemas.microsoft.com/office/drawing/2014/main" id="{65A08F8A-7A7D-42FE-87B5-F57AA5CB68C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7" name="テキスト ボックス 726">
          <a:extLst>
            <a:ext uri="{FF2B5EF4-FFF2-40B4-BE49-F238E27FC236}">
              <a16:creationId xmlns:a16="http://schemas.microsoft.com/office/drawing/2014/main" id="{84A88475-91DA-493A-A4CE-8A94C50FE2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8" name="直線コネクタ 727">
          <a:extLst>
            <a:ext uri="{FF2B5EF4-FFF2-40B4-BE49-F238E27FC236}">
              <a16:creationId xmlns:a16="http://schemas.microsoft.com/office/drawing/2014/main" id="{417C7284-3BE5-48FB-8B87-E6CAAE36C37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9" name="テキスト ボックス 728">
          <a:extLst>
            <a:ext uri="{FF2B5EF4-FFF2-40B4-BE49-F238E27FC236}">
              <a16:creationId xmlns:a16="http://schemas.microsoft.com/office/drawing/2014/main" id="{51485C3D-A655-47D1-83A4-02004993EE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0" name="直線コネクタ 729">
          <a:extLst>
            <a:ext uri="{FF2B5EF4-FFF2-40B4-BE49-F238E27FC236}">
              <a16:creationId xmlns:a16="http://schemas.microsoft.com/office/drawing/2014/main" id="{3A5C4770-3C8A-4B0B-9806-A09D5CBFAF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1" name="テキスト ボックス 730">
          <a:extLst>
            <a:ext uri="{FF2B5EF4-FFF2-40B4-BE49-F238E27FC236}">
              <a16:creationId xmlns:a16="http://schemas.microsoft.com/office/drawing/2014/main" id="{D706C927-C5F0-461D-A665-3FF3098A66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2" name="直線コネクタ 731">
          <a:extLst>
            <a:ext uri="{FF2B5EF4-FFF2-40B4-BE49-F238E27FC236}">
              <a16:creationId xmlns:a16="http://schemas.microsoft.com/office/drawing/2014/main" id="{1EB81A7E-E7ED-4C4D-9E61-DF0E93C8D4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3" name="テキスト ボックス 732">
          <a:extLst>
            <a:ext uri="{FF2B5EF4-FFF2-40B4-BE49-F238E27FC236}">
              <a16:creationId xmlns:a16="http://schemas.microsoft.com/office/drawing/2014/main" id="{EE0C13F7-69A5-4E11-828A-4AD007A6C2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4" name="直線コネクタ 733">
          <a:extLst>
            <a:ext uri="{FF2B5EF4-FFF2-40B4-BE49-F238E27FC236}">
              <a16:creationId xmlns:a16="http://schemas.microsoft.com/office/drawing/2014/main" id="{BE8B4252-F235-4B7B-AE71-4E066108659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5" name="テキスト ボックス 734">
          <a:extLst>
            <a:ext uri="{FF2B5EF4-FFF2-40B4-BE49-F238E27FC236}">
              <a16:creationId xmlns:a16="http://schemas.microsoft.com/office/drawing/2014/main" id="{8255389F-DEC8-49B4-8917-4D02BAD42CF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a16="http://schemas.microsoft.com/office/drawing/2014/main" id="{C8FC2973-3BB1-4C22-839D-904C1DD795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a:extLst>
            <a:ext uri="{FF2B5EF4-FFF2-40B4-BE49-F238E27FC236}">
              <a16:creationId xmlns:a16="http://schemas.microsoft.com/office/drawing/2014/main" id="{2C2B967C-7C9D-4835-8ACF-EAF9F96DBD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38" name="直線コネクタ 737">
          <a:extLst>
            <a:ext uri="{FF2B5EF4-FFF2-40B4-BE49-F238E27FC236}">
              <a16:creationId xmlns:a16="http://schemas.microsoft.com/office/drawing/2014/main" id="{D21D0432-CCB3-4404-9BAE-F4BFD5917996}"/>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9" name="【庁舎】&#10;有形固定資産減価償却率最小値テキスト">
          <a:extLst>
            <a:ext uri="{FF2B5EF4-FFF2-40B4-BE49-F238E27FC236}">
              <a16:creationId xmlns:a16="http://schemas.microsoft.com/office/drawing/2014/main" id="{F3AD6DBE-D6BF-4A31-B749-930D04FAB95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0" name="直線コネクタ 739">
          <a:extLst>
            <a:ext uri="{FF2B5EF4-FFF2-40B4-BE49-F238E27FC236}">
              <a16:creationId xmlns:a16="http://schemas.microsoft.com/office/drawing/2014/main" id="{48670D5E-7C6E-4F8B-A354-26514B0D563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41" name="【庁舎】&#10;有形固定資産減価償却率最大値テキスト">
          <a:extLst>
            <a:ext uri="{FF2B5EF4-FFF2-40B4-BE49-F238E27FC236}">
              <a16:creationId xmlns:a16="http://schemas.microsoft.com/office/drawing/2014/main" id="{DDDA08DE-7A64-440A-8758-930E08954FBC}"/>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42" name="直線コネクタ 741">
          <a:extLst>
            <a:ext uri="{FF2B5EF4-FFF2-40B4-BE49-F238E27FC236}">
              <a16:creationId xmlns:a16="http://schemas.microsoft.com/office/drawing/2014/main" id="{F3CFD703-B4D1-477A-9A11-F57DD3E4001F}"/>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43" name="【庁舎】&#10;有形固定資産減価償却率平均値テキスト">
          <a:extLst>
            <a:ext uri="{FF2B5EF4-FFF2-40B4-BE49-F238E27FC236}">
              <a16:creationId xmlns:a16="http://schemas.microsoft.com/office/drawing/2014/main" id="{84638827-A0EE-46D7-939D-F78FABF01E08}"/>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44" name="フローチャート: 判断 743">
          <a:extLst>
            <a:ext uri="{FF2B5EF4-FFF2-40B4-BE49-F238E27FC236}">
              <a16:creationId xmlns:a16="http://schemas.microsoft.com/office/drawing/2014/main" id="{1B3BC57A-E3C2-4D4E-8021-33F359EFBE33}"/>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45" name="フローチャート: 判断 744">
          <a:extLst>
            <a:ext uri="{FF2B5EF4-FFF2-40B4-BE49-F238E27FC236}">
              <a16:creationId xmlns:a16="http://schemas.microsoft.com/office/drawing/2014/main" id="{FD6C4534-24BB-4018-9BB3-31037A5EA521}"/>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46" name="フローチャート: 判断 745">
          <a:extLst>
            <a:ext uri="{FF2B5EF4-FFF2-40B4-BE49-F238E27FC236}">
              <a16:creationId xmlns:a16="http://schemas.microsoft.com/office/drawing/2014/main" id="{A7136FFD-B02C-4E26-B2E2-71C93F5621C2}"/>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47" name="フローチャート: 判断 746">
          <a:extLst>
            <a:ext uri="{FF2B5EF4-FFF2-40B4-BE49-F238E27FC236}">
              <a16:creationId xmlns:a16="http://schemas.microsoft.com/office/drawing/2014/main" id="{141FEADC-8FC1-4DB2-8A92-6BC18FA3AA39}"/>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48" name="フローチャート: 判断 747">
          <a:extLst>
            <a:ext uri="{FF2B5EF4-FFF2-40B4-BE49-F238E27FC236}">
              <a16:creationId xmlns:a16="http://schemas.microsoft.com/office/drawing/2014/main" id="{D792E0AB-D2E7-4E81-B301-281035BE98BD}"/>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A997DF33-E076-42D1-B1D8-3F9464035D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9C6181AB-8E7D-40EB-8023-90F60188B2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B0A3886F-D97C-4CA4-A0B2-0238CABB77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FF27C32B-2FFA-45CB-B114-3CDD15E8C1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C7338E38-1159-4DB9-8673-854DBF0E3C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77651</xdr:rowOff>
    </xdr:from>
    <xdr:to>
      <xdr:col>85</xdr:col>
      <xdr:colOff>177800</xdr:colOff>
      <xdr:row>109</xdr:row>
      <xdr:rowOff>7801</xdr:rowOff>
    </xdr:to>
    <xdr:sp macro="" textlink="">
      <xdr:nvSpPr>
        <xdr:cNvPr id="754" name="楕円 753">
          <a:extLst>
            <a:ext uri="{FF2B5EF4-FFF2-40B4-BE49-F238E27FC236}">
              <a16:creationId xmlns:a16="http://schemas.microsoft.com/office/drawing/2014/main" id="{F37C585E-DD17-4AF7-9235-52FC1A5F2948}"/>
            </a:ext>
          </a:extLst>
        </xdr:cNvPr>
        <xdr:cNvSpPr/>
      </xdr:nvSpPr>
      <xdr:spPr>
        <a:xfrm>
          <a:off x="16268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164028</xdr:rowOff>
    </xdr:from>
    <xdr:ext cx="405111" cy="259045"/>
    <xdr:sp macro="" textlink="">
      <xdr:nvSpPr>
        <xdr:cNvPr id="755" name="【庁舎】&#10;有形固定資産減価償却率該当値テキスト">
          <a:extLst>
            <a:ext uri="{FF2B5EF4-FFF2-40B4-BE49-F238E27FC236}">
              <a16:creationId xmlns:a16="http://schemas.microsoft.com/office/drawing/2014/main" id="{1EAE3E1A-6ECB-4B7F-AF45-89ABB86BC4B7}"/>
            </a:ext>
          </a:extLst>
        </xdr:cNvPr>
        <xdr:cNvSpPr txBox="1"/>
      </xdr:nvSpPr>
      <xdr:spPr>
        <a:xfrm>
          <a:off x="16357600" y="185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756" name="楕円 755">
          <a:extLst>
            <a:ext uri="{FF2B5EF4-FFF2-40B4-BE49-F238E27FC236}">
              <a16:creationId xmlns:a16="http://schemas.microsoft.com/office/drawing/2014/main" id="{3A6D5DDC-D271-4D2D-822C-861DC229467A}"/>
            </a:ext>
          </a:extLst>
        </xdr:cNvPr>
        <xdr:cNvSpPr/>
      </xdr:nvSpPr>
      <xdr:spPr>
        <a:xfrm>
          <a:off x="15430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128451</xdr:rowOff>
    </xdr:from>
    <xdr:to>
      <xdr:col>85</xdr:col>
      <xdr:colOff>127000</xdr:colOff>
      <xdr:row>108</xdr:row>
      <xdr:rowOff>134982</xdr:rowOff>
    </xdr:to>
    <xdr:cxnSp macro="">
      <xdr:nvCxnSpPr>
        <xdr:cNvPr id="757" name="直線コネクタ 756">
          <a:extLst>
            <a:ext uri="{FF2B5EF4-FFF2-40B4-BE49-F238E27FC236}">
              <a16:creationId xmlns:a16="http://schemas.microsoft.com/office/drawing/2014/main" id="{BBD7C710-576A-4053-A07D-45A5CFA19B68}"/>
            </a:ext>
          </a:extLst>
        </xdr:cNvPr>
        <xdr:cNvCxnSpPr/>
      </xdr:nvCxnSpPr>
      <xdr:spPr>
        <a:xfrm flipV="1">
          <a:off x="15481300" y="186450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58" name="n_1aveValue【庁舎】&#10;有形固定資産減価償却率">
          <a:extLst>
            <a:ext uri="{FF2B5EF4-FFF2-40B4-BE49-F238E27FC236}">
              <a16:creationId xmlns:a16="http://schemas.microsoft.com/office/drawing/2014/main" id="{10760C92-DDB4-4004-A68D-08E2515CD95E}"/>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59" name="n_2aveValue【庁舎】&#10;有形固定資産減価償却率">
          <a:extLst>
            <a:ext uri="{FF2B5EF4-FFF2-40B4-BE49-F238E27FC236}">
              <a16:creationId xmlns:a16="http://schemas.microsoft.com/office/drawing/2014/main" id="{ED63A27A-C5EF-4D0A-8BFB-16495D5077C3}"/>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60" name="n_3aveValue【庁舎】&#10;有形固定資産減価償却率">
          <a:extLst>
            <a:ext uri="{FF2B5EF4-FFF2-40B4-BE49-F238E27FC236}">
              <a16:creationId xmlns:a16="http://schemas.microsoft.com/office/drawing/2014/main" id="{DF2230B1-5C73-43C0-A0EA-95AE6C2C15D9}"/>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61" name="n_4aveValue【庁舎】&#10;有形固定資産減価償却率">
          <a:extLst>
            <a:ext uri="{FF2B5EF4-FFF2-40B4-BE49-F238E27FC236}">
              <a16:creationId xmlns:a16="http://schemas.microsoft.com/office/drawing/2014/main" id="{7B0E8A3C-CB0C-4A8D-BB67-B5D2E17555A9}"/>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762" name="n_1mainValue【庁舎】&#10;有形固定資産減価償却率">
          <a:extLst>
            <a:ext uri="{FF2B5EF4-FFF2-40B4-BE49-F238E27FC236}">
              <a16:creationId xmlns:a16="http://schemas.microsoft.com/office/drawing/2014/main" id="{98A09FC3-5090-402E-B64B-A61038CD2413}"/>
            </a:ext>
          </a:extLst>
        </xdr:cNvPr>
        <xdr:cNvSpPr txBox="1"/>
      </xdr:nvSpPr>
      <xdr:spPr>
        <a:xfrm>
          <a:off x="15266044" y="1869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5CCB6900-4724-41BD-BA08-AF478B4208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BB288335-2A53-4D1A-8327-B692E932D0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429F2B91-EEB7-480D-92FC-C15FD0EC63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24652961-EB15-48CA-B869-5BFE12E033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D3D21D3A-7F50-4C21-A34A-D4F5FB316D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1FC71009-8A94-4ED9-AF2D-10A2AD5FA9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70BB977E-E2EB-453D-81F3-06D7E67DD8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8ACAB04E-570F-4547-851A-72CE595850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283E95BF-798D-44EF-ABF5-4669450986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14D5E956-EF8B-4E44-B763-CD34BF71F8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7A3AF6AD-3B2F-4C26-89E5-330BA7A5F2D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DD1CA736-906E-42BB-9A0A-E29E244F13C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B1661791-1AAE-4916-A32B-5EF656A418F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15C1D78E-0ECB-4AE2-9FB0-8AF456A7E8C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8D4958AF-C72A-44BC-BAB9-BA23827D6C6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4E142B08-4D18-408D-A2CD-718AEB303C5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6B733C43-A304-431C-9563-2B66EE9491D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8011FBAF-ABBF-4C7A-87FF-462629B7ED0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AE303B92-0DC3-4259-A855-8B1D042F18F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D7FCDB07-2404-470D-A8EE-60D77807655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ED78F701-5923-4118-8C29-A8E44CE86FC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6BBE1B31-61E9-403E-B1D9-DFBA902B5D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977FE96E-7AD0-4539-82EC-BF30FFD7527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5D795A82-5513-4DBB-BCD0-96E7AB9050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891C07B7-E1D4-404F-97B3-D67A3D05DF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88" name="直線コネクタ 787">
          <a:extLst>
            <a:ext uri="{FF2B5EF4-FFF2-40B4-BE49-F238E27FC236}">
              <a16:creationId xmlns:a16="http://schemas.microsoft.com/office/drawing/2014/main" id="{FABE88DB-D7EC-4A56-960E-75F0CF510E94}"/>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89" name="【庁舎】&#10;一人当たり面積最小値テキスト">
          <a:extLst>
            <a:ext uri="{FF2B5EF4-FFF2-40B4-BE49-F238E27FC236}">
              <a16:creationId xmlns:a16="http://schemas.microsoft.com/office/drawing/2014/main" id="{A14CEA72-9E6D-4674-80FA-DF4B12B828A4}"/>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90" name="直線コネクタ 789">
          <a:extLst>
            <a:ext uri="{FF2B5EF4-FFF2-40B4-BE49-F238E27FC236}">
              <a16:creationId xmlns:a16="http://schemas.microsoft.com/office/drawing/2014/main" id="{5B1E9C76-184B-4728-80E4-D6024B2036C6}"/>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91" name="【庁舎】&#10;一人当たり面積最大値テキスト">
          <a:extLst>
            <a:ext uri="{FF2B5EF4-FFF2-40B4-BE49-F238E27FC236}">
              <a16:creationId xmlns:a16="http://schemas.microsoft.com/office/drawing/2014/main" id="{60904977-46E0-4A12-AE08-A2D8ACACB0C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92" name="直線コネクタ 791">
          <a:extLst>
            <a:ext uri="{FF2B5EF4-FFF2-40B4-BE49-F238E27FC236}">
              <a16:creationId xmlns:a16="http://schemas.microsoft.com/office/drawing/2014/main" id="{75C30E89-33AD-441C-B2F5-875DBF9CD0DA}"/>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793" name="【庁舎】&#10;一人当たり面積平均値テキスト">
          <a:extLst>
            <a:ext uri="{FF2B5EF4-FFF2-40B4-BE49-F238E27FC236}">
              <a16:creationId xmlns:a16="http://schemas.microsoft.com/office/drawing/2014/main" id="{092ECC41-A85A-4B58-8356-616EE9D7BB38}"/>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94" name="フローチャート: 判断 793">
          <a:extLst>
            <a:ext uri="{FF2B5EF4-FFF2-40B4-BE49-F238E27FC236}">
              <a16:creationId xmlns:a16="http://schemas.microsoft.com/office/drawing/2014/main" id="{04ED971A-5F10-4C63-93FE-59E8351BD4CB}"/>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95" name="フローチャート: 判断 794">
          <a:extLst>
            <a:ext uri="{FF2B5EF4-FFF2-40B4-BE49-F238E27FC236}">
              <a16:creationId xmlns:a16="http://schemas.microsoft.com/office/drawing/2014/main" id="{4E93493F-E057-4FD9-82D4-2B855E4C8FAF}"/>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96" name="フローチャート: 判断 795">
          <a:extLst>
            <a:ext uri="{FF2B5EF4-FFF2-40B4-BE49-F238E27FC236}">
              <a16:creationId xmlns:a16="http://schemas.microsoft.com/office/drawing/2014/main" id="{8004DAD6-B6A4-4E8C-B100-170F81454473}"/>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97" name="フローチャート: 判断 796">
          <a:extLst>
            <a:ext uri="{FF2B5EF4-FFF2-40B4-BE49-F238E27FC236}">
              <a16:creationId xmlns:a16="http://schemas.microsoft.com/office/drawing/2014/main" id="{974F6DAD-5441-4B10-9719-A4702A2D01E7}"/>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98" name="フローチャート: 判断 797">
          <a:extLst>
            <a:ext uri="{FF2B5EF4-FFF2-40B4-BE49-F238E27FC236}">
              <a16:creationId xmlns:a16="http://schemas.microsoft.com/office/drawing/2014/main" id="{194D31E6-30CC-413F-B452-D682089BEB5C}"/>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25458E62-5C6E-4368-B92E-1D704D3EA7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84D6857A-D5A3-4B20-B7FC-250F649A9B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D5D1FDBD-E864-41AE-9F51-9290C3C428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8D6DCEC1-7C6F-4F7C-A43F-C57EA27F1D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28405930-9639-4CFD-85D6-ECF2AE5297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84182</xdr:rowOff>
    </xdr:from>
    <xdr:to>
      <xdr:col>116</xdr:col>
      <xdr:colOff>114300</xdr:colOff>
      <xdr:row>106</xdr:row>
      <xdr:rowOff>14332</xdr:rowOff>
    </xdr:to>
    <xdr:sp macro="" textlink="">
      <xdr:nvSpPr>
        <xdr:cNvPr id="804" name="楕円 803">
          <a:extLst>
            <a:ext uri="{FF2B5EF4-FFF2-40B4-BE49-F238E27FC236}">
              <a16:creationId xmlns:a16="http://schemas.microsoft.com/office/drawing/2014/main" id="{6310E661-976F-46E2-B4DF-84363946BE69}"/>
            </a:ext>
          </a:extLst>
        </xdr:cNvPr>
        <xdr:cNvSpPr/>
      </xdr:nvSpPr>
      <xdr:spPr>
        <a:xfrm>
          <a:off x="22110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62609</xdr:rowOff>
    </xdr:from>
    <xdr:ext cx="469744" cy="259045"/>
    <xdr:sp macro="" textlink="">
      <xdr:nvSpPr>
        <xdr:cNvPr id="805" name="【庁舎】&#10;一人当たり面積該当値テキスト">
          <a:extLst>
            <a:ext uri="{FF2B5EF4-FFF2-40B4-BE49-F238E27FC236}">
              <a16:creationId xmlns:a16="http://schemas.microsoft.com/office/drawing/2014/main" id="{4F08F378-0FEE-4C8D-8478-E43EE3EED2A8}"/>
            </a:ext>
          </a:extLst>
        </xdr:cNvPr>
        <xdr:cNvSpPr txBox="1"/>
      </xdr:nvSpPr>
      <xdr:spPr>
        <a:xfrm>
          <a:off x="22199600" y="180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06" name="楕円 805">
          <a:extLst>
            <a:ext uri="{FF2B5EF4-FFF2-40B4-BE49-F238E27FC236}">
              <a16:creationId xmlns:a16="http://schemas.microsoft.com/office/drawing/2014/main" id="{5D14297F-E01E-478B-9257-3E92FDB89457}"/>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134982</xdr:rowOff>
    </xdr:from>
    <xdr:to>
      <xdr:col>116</xdr:col>
      <xdr:colOff>63500</xdr:colOff>
      <xdr:row>106</xdr:row>
      <xdr:rowOff>76200</xdr:rowOff>
    </xdr:to>
    <xdr:cxnSp macro="">
      <xdr:nvCxnSpPr>
        <xdr:cNvPr id="807" name="直線コネクタ 806">
          <a:extLst>
            <a:ext uri="{FF2B5EF4-FFF2-40B4-BE49-F238E27FC236}">
              <a16:creationId xmlns:a16="http://schemas.microsoft.com/office/drawing/2014/main" id="{27F534F1-5457-4FBD-885A-C4A1F2202A1A}"/>
            </a:ext>
          </a:extLst>
        </xdr:cNvPr>
        <xdr:cNvCxnSpPr/>
      </xdr:nvCxnSpPr>
      <xdr:spPr>
        <a:xfrm flipV="1">
          <a:off x="21323300" y="18137232"/>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08" name="n_1aveValue【庁舎】&#10;一人当たり面積">
          <a:extLst>
            <a:ext uri="{FF2B5EF4-FFF2-40B4-BE49-F238E27FC236}">
              <a16:creationId xmlns:a16="http://schemas.microsoft.com/office/drawing/2014/main" id="{D21FD548-1815-48D7-9CC2-22AF80EF569A}"/>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09" name="n_2aveValue【庁舎】&#10;一人当たり面積">
          <a:extLst>
            <a:ext uri="{FF2B5EF4-FFF2-40B4-BE49-F238E27FC236}">
              <a16:creationId xmlns:a16="http://schemas.microsoft.com/office/drawing/2014/main" id="{1BBDC026-02DF-4B5A-8EB7-3497DF2B866D}"/>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10" name="n_3aveValue【庁舎】&#10;一人当たり面積">
          <a:extLst>
            <a:ext uri="{FF2B5EF4-FFF2-40B4-BE49-F238E27FC236}">
              <a16:creationId xmlns:a16="http://schemas.microsoft.com/office/drawing/2014/main" id="{D298BC14-EF51-4FBD-B7E7-D7DA42B757D7}"/>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11" name="n_4aveValue【庁舎】&#10;一人当たり面積">
          <a:extLst>
            <a:ext uri="{FF2B5EF4-FFF2-40B4-BE49-F238E27FC236}">
              <a16:creationId xmlns:a16="http://schemas.microsoft.com/office/drawing/2014/main" id="{728740C3-C8B8-4F29-8281-7526B9133554}"/>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12" name="n_1mainValue【庁舎】&#10;一人当たり面積">
          <a:extLst>
            <a:ext uri="{FF2B5EF4-FFF2-40B4-BE49-F238E27FC236}">
              <a16:creationId xmlns:a16="http://schemas.microsoft.com/office/drawing/2014/main" id="{13A56D80-93B8-4C36-92DC-03374FF9AE02}"/>
            </a:ext>
          </a:extLst>
        </xdr:cNvPr>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7CE4DA8E-2952-4AB7-8454-8EFFB74129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D95C694B-F6EB-43B3-BD2E-2FECC79BFF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D3FE3D8C-F34A-42BA-A309-50AD25CB35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本表において類似団体と比較して特に有形固定資産減価償却率が高くなっている施設は、一般廃棄物処理施設、保健センター・保健所、庁舎である。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年に建設した汚水処理棟がすでに耐用年数を経過している。</a:t>
          </a: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年度から新庁舎の建設が始まっており、令和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年度中に完成見込みとなっている。新庁舎完成後は現在の庁舎は除却予定であるため、庁舎の有形固定資産減価償却率は改善される見込みである。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年度には公共施設等総合管理計画の見直しを行う予定となっており、本計画に基づき耐用年数を経過している施設の更新や除却等、公共施設の適正管理に努める。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人口の減少や高齢化の進行、市内における主要産業がないこと等により財政基盤が弱く、類似団体を大きく下回っている。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職員の定員管理や給与構造改革による人件費の圧縮、投資的経費の抑制による公債費の削減、事務・事業の徹底した見直しにｙろい、財政の健全化に努める。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43</xdr:row>
      <xdr:rowOff>167640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88917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経常経費に占める公債費償還額の割合が高く、依然として数値は高い傾向にあるが、平成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年から実施している財政収支改善方策により各種経常経費を圧縮したため、類似団体に比べ比率が低い水準に推移した。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今後も引き続き、職員の定員管理や給与構造改革による人件費の圧縮、投資的経費の抑制による公債費の削減、事務・事業の徹底した見直し国より、経常経費の節減に努める。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9066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60113</xdr:rowOff>
    </xdr:from>
    <xdr:to>
      <xdr:col>19</xdr:col>
      <xdr:colOff>133350</xdr:colOff>
      <xdr:row>60</xdr:row>
      <xdr:rowOff>33444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1756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60</xdr:row>
      <xdr:rowOff>33444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837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68156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676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167217</xdr:rowOff>
    </xdr:from>
    <xdr:to>
      <xdr:col>23</xdr:col>
      <xdr:colOff>184150</xdr:colOff>
      <xdr:row>58</xdr:row>
      <xdr:rowOff>97367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88494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9313</xdr:rowOff>
    </xdr:from>
    <xdr:to>
      <xdr:col>19</xdr:col>
      <xdr:colOff>184150</xdr:colOff>
      <xdr:row>59</xdr:row>
      <xdr:rowOff>110913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121090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154094</xdr:rowOff>
    </xdr:from>
    <xdr:to>
      <xdr:col>15</xdr:col>
      <xdr:colOff>133350</xdr:colOff>
      <xdr:row>60</xdr:row>
      <xdr:rowOff>84244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94421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、主に物件費・維持補修費を要因としており、施設の維持管理や電算システムの維持などに経費がかかっている。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可能な施設については、さらに指定管理者制度への移行を積極的に進めるとともに、委託業務の効率化に努め、コストの削減を図る。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17718</xdr:rowOff>
    </xdr:from>
    <xdr:to>
      <xdr:col>23</xdr:col>
      <xdr:colOff>133350</xdr:colOff>
      <xdr:row>83</xdr:row>
      <xdr:rowOff>18106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248068"/>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171092</xdr:rowOff>
    </xdr:from>
    <xdr:to>
      <xdr:col>19</xdr:col>
      <xdr:colOff>133350</xdr:colOff>
      <xdr:row>83</xdr:row>
      <xdr:rowOff>18106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9992"/>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145149</xdr:rowOff>
    </xdr:from>
    <xdr:to>
      <xdr:col>15</xdr:col>
      <xdr:colOff>82550</xdr:colOff>
      <xdr:row>82</xdr:row>
      <xdr:rowOff>171092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04049"/>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128975</xdr:rowOff>
    </xdr:from>
    <xdr:to>
      <xdr:col>11</xdr:col>
      <xdr:colOff>31750</xdr:colOff>
      <xdr:row>82</xdr:row>
      <xdr:rowOff>145149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87875"/>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138368</xdr:rowOff>
    </xdr:from>
    <xdr:to>
      <xdr:col>23</xdr:col>
      <xdr:colOff>184150</xdr:colOff>
      <xdr:row>83</xdr:row>
      <xdr:rowOff>68518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110445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6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138756</xdr:rowOff>
    </xdr:from>
    <xdr:to>
      <xdr:col>19</xdr:col>
      <xdr:colOff>184150</xdr:colOff>
      <xdr:row>83</xdr:row>
      <xdr:rowOff>68906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53683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8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120292</xdr:rowOff>
    </xdr:from>
    <xdr:to>
      <xdr:col>15</xdr:col>
      <xdr:colOff>133350</xdr:colOff>
      <xdr:row>83</xdr:row>
      <xdr:rowOff>50442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35219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94349</xdr:rowOff>
    </xdr:from>
    <xdr:to>
      <xdr:col>11</xdr:col>
      <xdr:colOff>82550</xdr:colOff>
      <xdr:row>83</xdr:row>
      <xdr:rowOff>24499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3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78175</xdr:rowOff>
    </xdr:from>
    <xdr:to>
      <xdr:col>7</xdr:col>
      <xdr:colOff>31750</xdr:colOff>
      <xdr:row>83</xdr:row>
      <xdr:rowOff>8325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164552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2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市立病院の経営健全化を図るため独自削減を実施したため、平均を下回ってい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たが、近年は増加傾向にある。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今後も給与水準の適正化を図り、定員管理と給与の適正化に努める。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168628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141816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事務事業の効率化・合理化を検討実施することによる採用数の抑制及び退職者の一部不補充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、類似団体の平均に近付いている。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20562</xdr:rowOff>
    </xdr:from>
    <xdr:to>
      <xdr:col>81</xdr:col>
      <xdr:colOff>44450</xdr:colOff>
      <xdr:row>61</xdr:row>
      <xdr:rowOff>48139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7901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20562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652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171329</xdr:rowOff>
    </xdr:from>
    <xdr:to>
      <xdr:col>72</xdr:col>
      <xdr:colOff>203200</xdr:colOff>
      <xdr:row>61</xdr:row>
      <xdr:rowOff>6773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5832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157541</xdr:rowOff>
    </xdr:from>
    <xdr:to>
      <xdr:col>68</xdr:col>
      <xdr:colOff>152400</xdr:colOff>
      <xdr:row>60</xdr:row>
      <xdr:rowOff>171329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4454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168789</xdr:rowOff>
    </xdr:from>
    <xdr:to>
      <xdr:col>81</xdr:col>
      <xdr:colOff>95250</xdr:colOff>
      <xdr:row>61</xdr:row>
      <xdr:rowOff>98939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140866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141212</xdr:rowOff>
    </xdr:from>
    <xdr:to>
      <xdr:col>77</xdr:col>
      <xdr:colOff>95250</xdr:colOff>
      <xdr:row>61</xdr:row>
      <xdr:rowOff>71362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56139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1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42350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120529</xdr:rowOff>
    </xdr:from>
    <xdr:to>
      <xdr:col>68</xdr:col>
      <xdr:colOff>203200</xdr:colOff>
      <xdr:row>61</xdr:row>
      <xdr:rowOff>50679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35456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106741</xdr:rowOff>
    </xdr:from>
    <xdr:to>
      <xdr:col>64</xdr:col>
      <xdr:colOff>152400</xdr:colOff>
      <xdr:row>61</xdr:row>
      <xdr:rowOff>36891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21668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8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病院改築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に伴う地方債の償還に対する繰出しや一般会計における公債費の増により、実質公債費比率が増となっている。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大型施設等の地方債の償還が終了していくことや、地方債の発行抑制を図っていることなどにより、比率は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年度がピークとなるが、市内施設の老朽化等による更新が予定されることから、現在の比率を維持するものと見込まれる。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124566</xdr:rowOff>
    </xdr:from>
    <xdr:to>
      <xdr:col>81</xdr:col>
      <xdr:colOff>44450</xdr:colOff>
      <xdr:row>37</xdr:row>
      <xdr:rowOff>130598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6821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130598</xdr:rowOff>
    </xdr:from>
    <xdr:to>
      <xdr:col>77</xdr:col>
      <xdr:colOff>44450</xdr:colOff>
      <xdr:row>37</xdr:row>
      <xdr:rowOff>140653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7424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136631</xdr:rowOff>
    </xdr:from>
    <xdr:to>
      <xdr:col>72</xdr:col>
      <xdr:colOff>203200</xdr:colOff>
      <xdr:row>37</xdr:row>
      <xdr:rowOff>140653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130598</xdr:rowOff>
    </xdr:from>
    <xdr:to>
      <xdr:col>68</xdr:col>
      <xdr:colOff>152400</xdr:colOff>
      <xdr:row>37</xdr:row>
      <xdr:rowOff>136631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7424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73766</xdr:rowOff>
    </xdr:from>
    <xdr:to>
      <xdr:col>81</xdr:col>
      <xdr:colOff>95250</xdr:colOff>
      <xdr:row>38</xdr:row>
      <xdr:rowOff>3916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45843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79798</xdr:rowOff>
    </xdr:from>
    <xdr:to>
      <xdr:col>77</xdr:col>
      <xdr:colOff>95250</xdr:colOff>
      <xdr:row>38</xdr:row>
      <xdr:rowOff>9948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166175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0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89853</xdr:rowOff>
    </xdr:from>
    <xdr:to>
      <xdr:col>73</xdr:col>
      <xdr:colOff>44450</xdr:colOff>
      <xdr:row>38</xdr:row>
      <xdr:rowOff>20003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85831</xdr:rowOff>
    </xdr:from>
    <xdr:to>
      <xdr:col>68</xdr:col>
      <xdr:colOff>203200</xdr:colOff>
      <xdr:row>38</xdr:row>
      <xdr:rowOff>15980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79798</xdr:rowOff>
    </xdr:from>
    <xdr:to>
      <xdr:col>64</xdr:col>
      <xdr:colOff>152400</xdr:colOff>
      <xdr:row>38</xdr:row>
      <xdr:rowOff>9948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166175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病院改築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に伴う地方債の残高に対する繰出しや、一般会計における公債費残高の増により将来負担額が大きいことから、比率が類似団体より高くなっている。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充当可能基金額は近年増加傾向にあったが、普通交付税等歳入の状況が厳しく、基金を取り崩して充当したことにより、減少している。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引き続き地方債の発行抑制や基金の取崩の抑制等により比率を下げるよう努める。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56693</xdr:rowOff>
    </xdr:from>
    <xdr:to>
      <xdr:col>81</xdr:col>
      <xdr:colOff>44450</xdr:colOff>
      <xdr:row>17</xdr:row>
      <xdr:rowOff>126670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71343"/>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126670</xdr:rowOff>
    </xdr:from>
    <xdr:to>
      <xdr:col>77</xdr:col>
      <xdr:colOff>44450</xdr:colOff>
      <xdr:row>18</xdr:row>
      <xdr:rowOff>10719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4132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10719</xdr:rowOff>
    </xdr:from>
    <xdr:to>
      <xdr:col>72</xdr:col>
      <xdr:colOff>203200</xdr:colOff>
      <xdr:row>18</xdr:row>
      <xdr:rowOff>19406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9681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19406</xdr:rowOff>
    </xdr:from>
    <xdr:to>
      <xdr:col>68</xdr:col>
      <xdr:colOff>152400</xdr:colOff>
      <xdr:row>18</xdr:row>
      <xdr:rowOff>52222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105506"/>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5893</xdr:rowOff>
    </xdr:from>
    <xdr:to>
      <xdr:col>81</xdr:col>
      <xdr:colOff>95250</xdr:colOff>
      <xdr:row>17</xdr:row>
      <xdr:rowOff>107493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149420</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75870</xdr:rowOff>
    </xdr:from>
    <xdr:to>
      <xdr:col>77</xdr:col>
      <xdr:colOff>95250</xdr:colOff>
      <xdr:row>18</xdr:row>
      <xdr:rowOff>6020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162247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7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131369</xdr:rowOff>
    </xdr:from>
    <xdr:to>
      <xdr:col>73</xdr:col>
      <xdr:colOff>44450</xdr:colOff>
      <xdr:row>18</xdr:row>
      <xdr:rowOff>61519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46296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13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140056</xdr:rowOff>
    </xdr:from>
    <xdr:to>
      <xdr:col>68</xdr:col>
      <xdr:colOff>203200</xdr:colOff>
      <xdr:row>18</xdr:row>
      <xdr:rowOff>70206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54983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1422</xdr:rowOff>
    </xdr:from>
    <xdr:to>
      <xdr:col>64</xdr:col>
      <xdr:colOff>152400</xdr:colOff>
      <xdr:row>18</xdr:row>
      <xdr:rowOff>103022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87799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7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40822</xdr:rowOff>
    </xdr:from>
    <xdr:ext cx="10545536" cy="653142"/>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748393" y="4640036"/>
          <a:ext cx="10545536" cy="653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類似団体平均と比較すると、人件費に係る経常収支比率は低くなっているが、要因として、過去に実施してきた定員適正化計画（平成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）等により職員数が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名の大幅な削減となったことがある。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までの間、財政収支改善の一環として給与費の独自削減に取り組んだことにより、病院の経営健全化を推進し、一定の成果をあげている。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0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34</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1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物件費に係る経常収支比率が類似団体より低く推移したのは、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から実施している財政収支改善方策により物件費を含む各種経常経費を圧縮したため。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今後も適正な物件費の維持に努める。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1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扶助費に係る経常収支比率は類似団体平均を下回っており、ほぼ横ばい傾向にあり、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に悪化したが、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から令和３年度にかけて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例年並みの数値まで持ち直した。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今後も生活保護費等の額が財政を圧迫しないよう、資格審査等の適正化や各種手当等の見直しを進めていく。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55</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21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56</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48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56</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47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その他の経費は類似団体平均と同水準であったが、高等看護学院の改築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に係る費用により令和２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たが、令和３年度には例年並みの数値となっている。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近年は類似団体より高い水準が続いているため、事務事業等の見直しにより様々な費用の縮減に努めていく。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9678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30662</xdr:rowOff>
    </xdr:from>
    <xdr:to>
      <xdr:col>78</xdr:col>
      <xdr:colOff>69850</xdr:colOff>
      <xdr:row>57</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03312"/>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30662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771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4535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までは類似団体を上回っていたが、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以降は下回っている。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しかし、病院会計や一部事務組合への繰出金・負担金は、類似団体よりも多額になっていると考えられるため、引き続き事務事業の見直しにより不適当な補助金等は見直しや廃止を行う。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170434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類似団体に比べ公債費に係る経常収支比率が高い。各大型施設の元金償還が開始されたため、ここ数年元利償還金が増となっている。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公債費のピークは平成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年度となる。今後、一定程度の施設更新需要が発生するものの、既存起債の償還をすすめるとともに、新規地方債の発行を抑制し、公債費残高の低減に努める。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56135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840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56135</xdr:rowOff>
    </xdr:from>
    <xdr:to>
      <xdr:col>19</xdr:col>
      <xdr:colOff>187325</xdr:colOff>
      <xdr:row>76</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8633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754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110998</xdr:rowOff>
    </xdr:from>
    <xdr:to>
      <xdr:col>11</xdr:col>
      <xdr:colOff>9525</xdr:colOff>
      <xdr:row>76</xdr:row>
      <xdr:rowOff>145287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411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146575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5335</xdr:rowOff>
    </xdr:from>
    <xdr:to>
      <xdr:col>20</xdr:col>
      <xdr:colOff>38100</xdr:colOff>
      <xdr:row>76</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91712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21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101346</xdr:rowOff>
    </xdr:from>
    <xdr:to>
      <xdr:col>15</xdr:col>
      <xdr:colOff>149225</xdr:colOff>
      <xdr:row>77</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9414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60198</xdr:rowOff>
    </xdr:from>
    <xdr:to>
      <xdr:col>6</xdr:col>
      <xdr:colOff>171450</xdr:colOff>
      <xdr:row>76</xdr:row>
      <xdr:rowOff>161798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146575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7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年度から数次の財政健全化に向けた取り組みにより数値が改善されている。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年度からは、新たな財政収支改善を行った。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今後、この取り組みを継続していく。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6060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108713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971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97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131081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1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121336</xdr:rowOff>
    </xdr:from>
    <xdr:to>
      <xdr:col>29</xdr:col>
      <xdr:colOff>127000</xdr:colOff>
      <xdr:row>15</xdr:row>
      <xdr:rowOff>153962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40711"/>
          <a:ext cx="647700" cy="3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97434</xdr:rowOff>
    </xdr:from>
    <xdr:to>
      <xdr:col>26</xdr:col>
      <xdr:colOff>50800</xdr:colOff>
      <xdr:row>15</xdr:row>
      <xdr:rowOff>121336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16809"/>
          <a:ext cx="698500" cy="2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97434</xdr:rowOff>
    </xdr:from>
    <xdr:to>
      <xdr:col>22</xdr:col>
      <xdr:colOff>114300</xdr:colOff>
      <xdr:row>16</xdr:row>
      <xdr:rowOff>470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16809"/>
          <a:ext cx="698500" cy="7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470</xdr:rowOff>
    </xdr:from>
    <xdr:to>
      <xdr:col>18</xdr:col>
      <xdr:colOff>177800</xdr:colOff>
      <xdr:row>16</xdr:row>
      <xdr:rowOff>7912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1295"/>
          <a:ext cx="6985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103162</xdr:rowOff>
    </xdr:from>
    <xdr:to>
      <xdr:col>29</xdr:col>
      <xdr:colOff>177800</xdr:colOff>
      <xdr:row>16</xdr:row>
      <xdr:rowOff>33312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119689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70536</xdr:rowOff>
    </xdr:from>
    <xdr:to>
      <xdr:col>26</xdr:col>
      <xdr:colOff>101600</xdr:colOff>
      <xdr:row>16</xdr:row>
      <xdr:rowOff>686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58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46634</xdr:rowOff>
    </xdr:from>
    <xdr:to>
      <xdr:col>22</xdr:col>
      <xdr:colOff>165100</xdr:colOff>
      <xdr:row>15</xdr:row>
      <xdr:rowOff>148234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158411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121120</xdr:rowOff>
    </xdr:from>
    <xdr:to>
      <xdr:col>19</xdr:col>
      <xdr:colOff>38100</xdr:colOff>
      <xdr:row>16</xdr:row>
      <xdr:rowOff>51270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61447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128562</xdr:rowOff>
    </xdr:from>
    <xdr:to>
      <xdr:col>15</xdr:col>
      <xdr:colOff>101600</xdr:colOff>
      <xdr:row>16</xdr:row>
      <xdr:rowOff>58712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68889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214245</xdr:rowOff>
    </xdr:from>
    <xdr:to>
      <xdr:col>29</xdr:col>
      <xdr:colOff>127000</xdr:colOff>
      <xdr:row>37</xdr:row>
      <xdr:rowOff>244504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38945"/>
          <a:ext cx="647700" cy="3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227085</xdr:rowOff>
    </xdr:from>
    <xdr:to>
      <xdr:col>26</xdr:col>
      <xdr:colOff>50800</xdr:colOff>
      <xdr:row>37</xdr:row>
      <xdr:rowOff>244504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51785"/>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226418</xdr:rowOff>
    </xdr:from>
    <xdr:to>
      <xdr:col>22</xdr:col>
      <xdr:colOff>114300</xdr:colOff>
      <xdr:row>37</xdr:row>
      <xdr:rowOff>227085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51118"/>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226418</xdr:rowOff>
    </xdr:from>
    <xdr:to>
      <xdr:col>18</xdr:col>
      <xdr:colOff>177800</xdr:colOff>
      <xdr:row>37</xdr:row>
      <xdr:rowOff>226899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51118"/>
          <a:ext cx="698500" cy="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163445</xdr:rowOff>
    </xdr:from>
    <xdr:to>
      <xdr:col>29</xdr:col>
      <xdr:colOff>177800</xdr:colOff>
      <xdr:row>37</xdr:row>
      <xdr:rowOff>265045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8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193704</xdr:rowOff>
    </xdr:from>
    <xdr:to>
      <xdr:col>26</xdr:col>
      <xdr:colOff>101600</xdr:colOff>
      <xdr:row>37</xdr:row>
      <xdr:rowOff>295304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1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134031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176285</xdr:rowOff>
    </xdr:from>
    <xdr:to>
      <xdr:col>22</xdr:col>
      <xdr:colOff>165100</xdr:colOff>
      <xdr:row>37</xdr:row>
      <xdr:rowOff>277885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116612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175618</xdr:rowOff>
    </xdr:from>
    <xdr:to>
      <xdr:col>19</xdr:col>
      <xdr:colOff>38100</xdr:colOff>
      <xdr:row>37</xdr:row>
      <xdr:rowOff>277218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0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115945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176099</xdr:rowOff>
    </xdr:from>
    <xdr:to>
      <xdr:col>15</xdr:col>
      <xdr:colOff>101600</xdr:colOff>
      <xdr:row>37</xdr:row>
      <xdr:rowOff>277699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116426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12852</xdr:rowOff>
    </xdr:from>
    <xdr:to>
      <xdr:col>24</xdr:col>
      <xdr:colOff>63500</xdr:colOff>
      <xdr:row>36</xdr:row>
      <xdr:rowOff>15316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5052"/>
          <a:ext cx="8382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36</xdr:row>
      <xdr:rowOff>15316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5690"/>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154940</xdr:rowOff>
    </xdr:from>
    <xdr:to>
      <xdr:col>15</xdr:col>
      <xdr:colOff>50800</xdr:colOff>
      <xdr:row>36</xdr:row>
      <xdr:rowOff>75743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5690"/>
          <a:ext cx="889000" cy="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75743</xdr:rowOff>
    </xdr:from>
    <xdr:to>
      <xdr:col>10</xdr:col>
      <xdr:colOff>114300</xdr:colOff>
      <xdr:row>36</xdr:row>
      <xdr:rowOff>95923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7943"/>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133502</xdr:rowOff>
    </xdr:from>
    <xdr:to>
      <xdr:col>24</xdr:col>
      <xdr:colOff>114300</xdr:colOff>
      <xdr:row>36</xdr:row>
      <xdr:rowOff>63652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111929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135966</xdr:rowOff>
    </xdr:from>
    <xdr:to>
      <xdr:col>20</xdr:col>
      <xdr:colOff>38100</xdr:colOff>
      <xdr:row>36</xdr:row>
      <xdr:rowOff>66116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82643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104140</xdr:rowOff>
    </xdr:from>
    <xdr:to>
      <xdr:col>15</xdr:col>
      <xdr:colOff>101600</xdr:colOff>
      <xdr:row>36</xdr:row>
      <xdr:rowOff>34290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50817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24943</xdr:rowOff>
    </xdr:from>
    <xdr:to>
      <xdr:col>10</xdr:col>
      <xdr:colOff>165100</xdr:colOff>
      <xdr:row>36</xdr:row>
      <xdr:rowOff>126543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143070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45123</xdr:rowOff>
    </xdr:from>
    <xdr:to>
      <xdr:col>6</xdr:col>
      <xdr:colOff>38100</xdr:colOff>
      <xdr:row>36</xdr:row>
      <xdr:rowOff>146723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163250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89177</xdr:rowOff>
    </xdr:from>
    <xdr:to>
      <xdr:col>24</xdr:col>
      <xdr:colOff>63500</xdr:colOff>
      <xdr:row>57</xdr:row>
      <xdr:rowOff>89282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61827"/>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89282</xdr:rowOff>
    </xdr:from>
    <xdr:to>
      <xdr:col>19</xdr:col>
      <xdr:colOff>177800</xdr:colOff>
      <xdr:row>57</xdr:row>
      <xdr:rowOff>107952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6193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107952</xdr:rowOff>
    </xdr:from>
    <xdr:to>
      <xdr:col>15</xdr:col>
      <xdr:colOff>50800</xdr:colOff>
      <xdr:row>57</xdr:row>
      <xdr:rowOff>133155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80602"/>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133155</xdr:rowOff>
    </xdr:from>
    <xdr:to>
      <xdr:col>10</xdr:col>
      <xdr:colOff>114300</xdr:colOff>
      <xdr:row>57</xdr:row>
      <xdr:rowOff>138987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5805"/>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38377</xdr:rowOff>
    </xdr:from>
    <xdr:to>
      <xdr:col>24</xdr:col>
      <xdr:colOff>114300</xdr:colOff>
      <xdr:row>57</xdr:row>
      <xdr:rowOff>139977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169204</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38482</xdr:rowOff>
    </xdr:from>
    <xdr:to>
      <xdr:col>20</xdr:col>
      <xdr:colOff>38100</xdr:colOff>
      <xdr:row>57</xdr:row>
      <xdr:rowOff>140082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156609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57152</xdr:rowOff>
    </xdr:from>
    <xdr:to>
      <xdr:col>15</xdr:col>
      <xdr:colOff>101600</xdr:colOff>
      <xdr:row>57</xdr:row>
      <xdr:rowOff>158752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82355</xdr:rowOff>
    </xdr:from>
    <xdr:to>
      <xdr:col>10</xdr:col>
      <xdr:colOff>165100</xdr:colOff>
      <xdr:row>58</xdr:row>
      <xdr:rowOff>12505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3632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88187</xdr:rowOff>
    </xdr:from>
    <xdr:to>
      <xdr:col>6</xdr:col>
      <xdr:colOff>38100</xdr:colOff>
      <xdr:row>58</xdr:row>
      <xdr:rowOff>18337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140517</xdr:rowOff>
    </xdr:from>
    <xdr:to>
      <xdr:col>24</xdr:col>
      <xdr:colOff>63500</xdr:colOff>
      <xdr:row>76</xdr:row>
      <xdr:rowOff>159082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70717"/>
          <a:ext cx="8382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140517</xdr:rowOff>
    </xdr:from>
    <xdr:to>
      <xdr:col>19</xdr:col>
      <xdr:colOff>177800</xdr:colOff>
      <xdr:row>76</xdr:row>
      <xdr:rowOff>162806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70717"/>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129870</xdr:rowOff>
    </xdr:from>
    <xdr:to>
      <xdr:col>15</xdr:col>
      <xdr:colOff>50800</xdr:colOff>
      <xdr:row>76</xdr:row>
      <xdr:rowOff>162806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60070"/>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129870</xdr:rowOff>
    </xdr:from>
    <xdr:to>
      <xdr:col>10</xdr:col>
      <xdr:colOff>114300</xdr:colOff>
      <xdr:row>77</xdr:row>
      <xdr:rowOff>22068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60070"/>
          <a:ext cx="889000" cy="6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108282</xdr:rowOff>
    </xdr:from>
    <xdr:to>
      <xdr:col>24</xdr:col>
      <xdr:colOff>114300</xdr:colOff>
      <xdr:row>77</xdr:row>
      <xdr:rowOff>38432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3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131159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89717</xdr:rowOff>
    </xdr:from>
    <xdr:to>
      <xdr:col>20</xdr:col>
      <xdr:colOff>38100</xdr:colOff>
      <xdr:row>77</xdr:row>
      <xdr:rowOff>19867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36393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112006</xdr:rowOff>
    </xdr:from>
    <xdr:to>
      <xdr:col>15</xdr:col>
      <xdr:colOff>101600</xdr:colOff>
      <xdr:row>77</xdr:row>
      <xdr:rowOff>42156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58682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79070</xdr:rowOff>
    </xdr:from>
    <xdr:to>
      <xdr:col>10</xdr:col>
      <xdr:colOff>165100</xdr:colOff>
      <xdr:row>77</xdr:row>
      <xdr:rowOff>9220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25747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142718</xdr:rowOff>
    </xdr:from>
    <xdr:to>
      <xdr:col>6</xdr:col>
      <xdr:colOff>38100</xdr:colOff>
      <xdr:row>77</xdr:row>
      <xdr:rowOff>72868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89396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5504</xdr:rowOff>
    </xdr:from>
    <xdr:to>
      <xdr:col>24</xdr:col>
      <xdr:colOff>63500</xdr:colOff>
      <xdr:row>96</xdr:row>
      <xdr:rowOff>31107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93254"/>
          <a:ext cx="8382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31107</xdr:rowOff>
    </xdr:from>
    <xdr:to>
      <xdr:col>19</xdr:col>
      <xdr:colOff>177800</xdr:colOff>
      <xdr:row>96</xdr:row>
      <xdr:rowOff>119774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0307"/>
          <a:ext cx="889000" cy="8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119774</xdr:rowOff>
    </xdr:from>
    <xdr:to>
      <xdr:col>15</xdr:col>
      <xdr:colOff>50800</xdr:colOff>
      <xdr:row>96</xdr:row>
      <xdr:rowOff>146300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78974"/>
          <a:ext cx="889000" cy="2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127005</xdr:rowOff>
    </xdr:from>
    <xdr:to>
      <xdr:col>10</xdr:col>
      <xdr:colOff>114300</xdr:colOff>
      <xdr:row>96</xdr:row>
      <xdr:rowOff>146300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86205"/>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126154</xdr:rowOff>
    </xdr:from>
    <xdr:to>
      <xdr:col>24</xdr:col>
      <xdr:colOff>114300</xdr:colOff>
      <xdr:row>95</xdr:row>
      <xdr:rowOff>56304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149031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151757</xdr:rowOff>
    </xdr:from>
    <xdr:to>
      <xdr:col>20</xdr:col>
      <xdr:colOff>38100</xdr:colOff>
      <xdr:row>96</xdr:row>
      <xdr:rowOff>81907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98434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1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68974</xdr:rowOff>
    </xdr:from>
    <xdr:to>
      <xdr:col>15</xdr:col>
      <xdr:colOff>101600</xdr:colOff>
      <xdr:row>96</xdr:row>
      <xdr:rowOff>170574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15651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3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95500</xdr:rowOff>
    </xdr:from>
    <xdr:to>
      <xdr:col>10</xdr:col>
      <xdr:colOff>165100</xdr:colOff>
      <xdr:row>97</xdr:row>
      <xdr:rowOff>25650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42177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76205</xdr:rowOff>
    </xdr:from>
    <xdr:to>
      <xdr:col>6</xdr:col>
      <xdr:colOff>38100</xdr:colOff>
      <xdr:row>97</xdr:row>
      <xdr:rowOff>6355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22882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31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21647</xdr:rowOff>
    </xdr:from>
    <xdr:to>
      <xdr:col>55</xdr:col>
      <xdr:colOff>0</xdr:colOff>
      <xdr:row>35</xdr:row>
      <xdr:rowOff>79315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79497"/>
          <a:ext cx="838200" cy="4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21647</xdr:rowOff>
    </xdr:from>
    <xdr:to>
      <xdr:col>50</xdr:col>
      <xdr:colOff>114300</xdr:colOff>
      <xdr:row>35</xdr:row>
      <xdr:rowOff>162228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79497"/>
          <a:ext cx="889000" cy="4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141872</xdr:rowOff>
    </xdr:from>
    <xdr:to>
      <xdr:col>45</xdr:col>
      <xdr:colOff>177800</xdr:colOff>
      <xdr:row>35</xdr:row>
      <xdr:rowOff>162228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142622"/>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141872</xdr:rowOff>
    </xdr:from>
    <xdr:to>
      <xdr:col>41</xdr:col>
      <xdr:colOff>50800</xdr:colOff>
      <xdr:row>36</xdr:row>
      <xdr:rowOff>6038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42622"/>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28515</xdr:rowOff>
    </xdr:from>
    <xdr:to>
      <xdr:col>55</xdr:col>
      <xdr:colOff>50800</xdr:colOff>
      <xdr:row>35</xdr:row>
      <xdr:rowOff>130115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51392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142297</xdr:rowOff>
    </xdr:from>
    <xdr:to>
      <xdr:col>50</xdr:col>
      <xdr:colOff>165100</xdr:colOff>
      <xdr:row>33</xdr:row>
      <xdr:rowOff>72447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88974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0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111428</xdr:rowOff>
    </xdr:from>
    <xdr:to>
      <xdr:col>46</xdr:col>
      <xdr:colOff>38100</xdr:colOff>
      <xdr:row>36</xdr:row>
      <xdr:rowOff>41578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58105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8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91072</xdr:rowOff>
    </xdr:from>
    <xdr:to>
      <xdr:col>41</xdr:col>
      <xdr:colOff>101600</xdr:colOff>
      <xdr:row>36</xdr:row>
      <xdr:rowOff>21222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37749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6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126688</xdr:rowOff>
    </xdr:from>
    <xdr:to>
      <xdr:col>36</xdr:col>
      <xdr:colOff>165100</xdr:colOff>
      <xdr:row>36</xdr:row>
      <xdr:rowOff>56838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73365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0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122</xdr:rowOff>
    </xdr:from>
    <xdr:to>
      <xdr:col>55</xdr:col>
      <xdr:colOff>0</xdr:colOff>
      <xdr:row>56</xdr:row>
      <xdr:rowOff>97533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01322"/>
          <a:ext cx="838200" cy="9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112579</xdr:rowOff>
    </xdr:from>
    <xdr:to>
      <xdr:col>50</xdr:col>
      <xdr:colOff>114300</xdr:colOff>
      <xdr:row>56</xdr:row>
      <xdr:rowOff>97533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42329"/>
          <a:ext cx="889000" cy="15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112579</xdr:rowOff>
    </xdr:from>
    <xdr:to>
      <xdr:col>45</xdr:col>
      <xdr:colOff>177800</xdr:colOff>
      <xdr:row>56</xdr:row>
      <xdr:rowOff>9046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42329"/>
          <a:ext cx="8890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87822</xdr:rowOff>
    </xdr:from>
    <xdr:to>
      <xdr:col>41</xdr:col>
      <xdr:colOff>50800</xdr:colOff>
      <xdr:row>56</xdr:row>
      <xdr:rowOff>9046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346122"/>
          <a:ext cx="889000" cy="26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120772</xdr:rowOff>
    </xdr:from>
    <xdr:to>
      <xdr:col>55</xdr:col>
      <xdr:colOff>50800</xdr:colOff>
      <xdr:row>56</xdr:row>
      <xdr:rowOff>50922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143649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46733</xdr:rowOff>
    </xdr:from>
    <xdr:to>
      <xdr:col>50</xdr:col>
      <xdr:colOff>165100</xdr:colOff>
      <xdr:row>56</xdr:row>
      <xdr:rowOff>148333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139460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61779</xdr:rowOff>
    </xdr:from>
    <xdr:to>
      <xdr:col>46</xdr:col>
      <xdr:colOff>38100</xdr:colOff>
      <xdr:row>55</xdr:row>
      <xdr:rowOff>163379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8456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6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129696</xdr:rowOff>
    </xdr:from>
    <xdr:to>
      <xdr:col>41</xdr:col>
      <xdr:colOff>101600</xdr:colOff>
      <xdr:row>56</xdr:row>
      <xdr:rowOff>59846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76373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3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37022</xdr:rowOff>
    </xdr:from>
    <xdr:to>
      <xdr:col>36</xdr:col>
      <xdr:colOff>165100</xdr:colOff>
      <xdr:row>54</xdr:row>
      <xdr:rowOff>138622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155149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07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5615</xdr:rowOff>
    </xdr:from>
    <xdr:to>
      <xdr:col>50</xdr:col>
      <xdr:colOff>114300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07265"/>
          <a:ext cx="889000" cy="19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162869</xdr:rowOff>
    </xdr:from>
    <xdr:to>
      <xdr:col>45</xdr:col>
      <xdr:colOff>177800</xdr:colOff>
      <xdr:row>77</xdr:row>
      <xdr:rowOff>5615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93069"/>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50015</xdr:rowOff>
    </xdr:from>
    <xdr:to>
      <xdr:col>41</xdr:col>
      <xdr:colOff>50800</xdr:colOff>
      <xdr:row>76</xdr:row>
      <xdr:rowOff>162869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737315"/>
          <a:ext cx="889000" cy="45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126265</xdr:rowOff>
    </xdr:from>
    <xdr:to>
      <xdr:col>46</xdr:col>
      <xdr:colOff>38100</xdr:colOff>
      <xdr:row>77</xdr:row>
      <xdr:rowOff>56415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72941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112069</xdr:rowOff>
    </xdr:from>
    <xdr:to>
      <xdr:col>41</xdr:col>
      <xdr:colOff>101600</xdr:colOff>
      <xdr:row>77</xdr:row>
      <xdr:rowOff>42219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58745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170665</xdr:rowOff>
    </xdr:from>
    <xdr:to>
      <xdr:col>36</xdr:col>
      <xdr:colOff>165100</xdr:colOff>
      <xdr:row>74</xdr:row>
      <xdr:rowOff>100815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6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117342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46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26186</xdr:rowOff>
    </xdr:from>
    <xdr:to>
      <xdr:col>55</xdr:col>
      <xdr:colOff>0</xdr:colOff>
      <xdr:row>96</xdr:row>
      <xdr:rowOff>132065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85386"/>
          <a:ext cx="8382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132065</xdr:rowOff>
    </xdr:from>
    <xdr:to>
      <xdr:col>50</xdr:col>
      <xdr:colOff>114300</xdr:colOff>
      <xdr:row>96</xdr:row>
      <xdr:rowOff>138754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91265"/>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138754</xdr:rowOff>
    </xdr:from>
    <xdr:to>
      <xdr:col>45</xdr:col>
      <xdr:colOff>177800</xdr:colOff>
      <xdr:row>97</xdr:row>
      <xdr:rowOff>124540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597954"/>
          <a:ext cx="889000" cy="15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124540</xdr:rowOff>
    </xdr:from>
    <xdr:to>
      <xdr:col>41</xdr:col>
      <xdr:colOff>50800</xdr:colOff>
      <xdr:row>97</xdr:row>
      <xdr:rowOff>154518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55190"/>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146836</xdr:rowOff>
    </xdr:from>
    <xdr:to>
      <xdr:col>55</xdr:col>
      <xdr:colOff>50800</xdr:colOff>
      <xdr:row>96</xdr:row>
      <xdr:rowOff>76986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169713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81265</xdr:rowOff>
    </xdr:from>
    <xdr:to>
      <xdr:col>50</xdr:col>
      <xdr:colOff>165100</xdr:colOff>
      <xdr:row>97</xdr:row>
      <xdr:rowOff>11415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27942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87954</xdr:rowOff>
    </xdr:from>
    <xdr:to>
      <xdr:col>46</xdr:col>
      <xdr:colOff>38100</xdr:colOff>
      <xdr:row>97</xdr:row>
      <xdr:rowOff>18104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34631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73740</xdr:rowOff>
    </xdr:from>
    <xdr:to>
      <xdr:col>41</xdr:col>
      <xdr:colOff>101600</xdr:colOff>
      <xdr:row>98</xdr:row>
      <xdr:rowOff>3890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166467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103718</xdr:rowOff>
    </xdr:from>
    <xdr:to>
      <xdr:col>36</xdr:col>
      <xdr:colOff>165100</xdr:colOff>
      <xdr:row>98</xdr:row>
      <xdr:rowOff>33868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2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25371</xdr:rowOff>
    </xdr:from>
    <xdr:to>
      <xdr:col>85</xdr:col>
      <xdr:colOff>127000</xdr:colOff>
      <xdr:row>38</xdr:row>
      <xdr:rowOff>25388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40471"/>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16016</xdr:rowOff>
    </xdr:from>
    <xdr:to>
      <xdr:col>81</xdr:col>
      <xdr:colOff>50800</xdr:colOff>
      <xdr:row>38</xdr:row>
      <xdr:rowOff>25388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111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125847</xdr:rowOff>
    </xdr:from>
    <xdr:to>
      <xdr:col>76</xdr:col>
      <xdr:colOff>114300</xdr:colOff>
      <xdr:row>38</xdr:row>
      <xdr:rowOff>16016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69497"/>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125847</xdr:rowOff>
    </xdr:from>
    <xdr:to>
      <xdr:col>71</xdr:col>
      <xdr:colOff>177800</xdr:colOff>
      <xdr:row>38</xdr:row>
      <xdr:rowOff>16696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69497"/>
          <a:ext cx="889000" cy="6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146021</xdr:rowOff>
    </xdr:from>
    <xdr:to>
      <xdr:col>85</xdr:col>
      <xdr:colOff>177800</xdr:colOff>
      <xdr:row>38</xdr:row>
      <xdr:rowOff>76171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146039</xdr:rowOff>
    </xdr:from>
    <xdr:to>
      <xdr:col>81</xdr:col>
      <xdr:colOff>101600</xdr:colOff>
      <xdr:row>38</xdr:row>
      <xdr:rowOff>76189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67315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136666</xdr:rowOff>
    </xdr:from>
    <xdr:to>
      <xdr:col>76</xdr:col>
      <xdr:colOff>165100</xdr:colOff>
      <xdr:row>38</xdr:row>
      <xdr:rowOff>66816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57943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75047</xdr:rowOff>
    </xdr:from>
    <xdr:to>
      <xdr:col>72</xdr:col>
      <xdr:colOff>38100</xdr:colOff>
      <xdr:row>38</xdr:row>
      <xdr:rowOff>5197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21724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137346</xdr:rowOff>
    </xdr:from>
    <xdr:to>
      <xdr:col>67</xdr:col>
      <xdr:colOff>101600</xdr:colOff>
      <xdr:row>38</xdr:row>
      <xdr:rowOff>67496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58623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73292</xdr:rowOff>
    </xdr:from>
    <xdr:to>
      <xdr:col>85</xdr:col>
      <xdr:colOff>127000</xdr:colOff>
      <xdr:row>77</xdr:row>
      <xdr:rowOff>100315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74942"/>
          <a:ext cx="8382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35775</xdr:rowOff>
    </xdr:from>
    <xdr:to>
      <xdr:col>81</xdr:col>
      <xdr:colOff>50800</xdr:colOff>
      <xdr:row>77</xdr:row>
      <xdr:rowOff>100315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37425"/>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35775</xdr:rowOff>
    </xdr:from>
    <xdr:to>
      <xdr:col>76</xdr:col>
      <xdr:colOff>114300</xdr:colOff>
      <xdr:row>77</xdr:row>
      <xdr:rowOff>42937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37425"/>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42937</xdr:rowOff>
    </xdr:from>
    <xdr:to>
      <xdr:col>71</xdr:col>
      <xdr:colOff>177800</xdr:colOff>
      <xdr:row>77</xdr:row>
      <xdr:rowOff>68782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44587"/>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22492</xdr:rowOff>
    </xdr:from>
    <xdr:to>
      <xdr:col>85</xdr:col>
      <xdr:colOff>177800</xdr:colOff>
      <xdr:row>77</xdr:row>
      <xdr:rowOff>124092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45369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49515</xdr:rowOff>
    </xdr:from>
    <xdr:to>
      <xdr:col>81</xdr:col>
      <xdr:colOff>101600</xdr:colOff>
      <xdr:row>77</xdr:row>
      <xdr:rowOff>151115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167642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2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156425</xdr:rowOff>
    </xdr:from>
    <xdr:to>
      <xdr:col>76</xdr:col>
      <xdr:colOff>165100</xdr:colOff>
      <xdr:row>77</xdr:row>
      <xdr:rowOff>86575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103102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163587</xdr:rowOff>
    </xdr:from>
    <xdr:to>
      <xdr:col>72</xdr:col>
      <xdr:colOff>38100</xdr:colOff>
      <xdr:row>77</xdr:row>
      <xdr:rowOff>93737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110264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6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17982</xdr:rowOff>
    </xdr:from>
    <xdr:to>
      <xdr:col>67</xdr:col>
      <xdr:colOff>101600</xdr:colOff>
      <xdr:row>77</xdr:row>
      <xdr:rowOff>119582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136109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9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71360</xdr:rowOff>
    </xdr:from>
    <xdr:to>
      <xdr:col>85</xdr:col>
      <xdr:colOff>127000</xdr:colOff>
      <xdr:row>98</xdr:row>
      <xdr:rowOff>134584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3460"/>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134584</xdr:rowOff>
    </xdr:from>
    <xdr:to>
      <xdr:col>81</xdr:col>
      <xdr:colOff>50800</xdr:colOff>
      <xdr:row>98</xdr:row>
      <xdr:rowOff>138114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36684"/>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130437</xdr:rowOff>
    </xdr:from>
    <xdr:to>
      <xdr:col>76</xdr:col>
      <xdr:colOff>114300</xdr:colOff>
      <xdr:row>98</xdr:row>
      <xdr:rowOff>138114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3253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130437</xdr:rowOff>
    </xdr:from>
    <xdr:to>
      <xdr:col>71</xdr:col>
      <xdr:colOff>177800</xdr:colOff>
      <xdr:row>98</xdr:row>
      <xdr:rowOff>139354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32537"/>
          <a:ext cx="8890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20560</xdr:rowOff>
    </xdr:from>
    <xdr:to>
      <xdr:col>85</xdr:col>
      <xdr:colOff>177800</xdr:colOff>
      <xdr:row>98</xdr:row>
      <xdr:rowOff>122160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83784</xdr:rowOff>
    </xdr:from>
    <xdr:to>
      <xdr:col>81</xdr:col>
      <xdr:colOff>101600</xdr:colOff>
      <xdr:row>99</xdr:row>
      <xdr:rowOff>13934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5061</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87314</xdr:rowOff>
    </xdr:from>
    <xdr:to>
      <xdr:col>76</xdr:col>
      <xdr:colOff>165100</xdr:colOff>
      <xdr:row>99</xdr:row>
      <xdr:rowOff>17464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8591</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3017" y="16982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79637</xdr:rowOff>
    </xdr:from>
    <xdr:to>
      <xdr:col>72</xdr:col>
      <xdr:colOff>38100</xdr:colOff>
      <xdr:row>99</xdr:row>
      <xdr:rowOff>9787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914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88554</xdr:rowOff>
    </xdr:from>
    <xdr:to>
      <xdr:col>67</xdr:col>
      <xdr:colOff>101600</xdr:colOff>
      <xdr:row>99</xdr:row>
      <xdr:rowOff>18704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9831</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5017" y="1698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16637</xdr:rowOff>
    </xdr:from>
    <xdr:to>
      <xdr:col>116</xdr:col>
      <xdr:colOff>63500</xdr:colOff>
      <xdr:row>35</xdr:row>
      <xdr:rowOff>114592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017387"/>
          <a:ext cx="8382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114592</xdr:rowOff>
    </xdr:from>
    <xdr:to>
      <xdr:col>111</xdr:col>
      <xdr:colOff>177800</xdr:colOff>
      <xdr:row>36</xdr:row>
      <xdr:rowOff>13360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115342"/>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122898</xdr:rowOff>
    </xdr:from>
    <xdr:to>
      <xdr:col>107</xdr:col>
      <xdr:colOff>50800</xdr:colOff>
      <xdr:row>36</xdr:row>
      <xdr:rowOff>13360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780748"/>
          <a:ext cx="889000" cy="4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63919</xdr:rowOff>
    </xdr:from>
    <xdr:to>
      <xdr:col>102</xdr:col>
      <xdr:colOff>114300</xdr:colOff>
      <xdr:row>33</xdr:row>
      <xdr:rowOff>122898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5378869"/>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137287</xdr:rowOff>
    </xdr:from>
    <xdr:to>
      <xdr:col>116</xdr:col>
      <xdr:colOff>114300</xdr:colOff>
      <xdr:row>35</xdr:row>
      <xdr:rowOff>67437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160164</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8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63792</xdr:rowOff>
    </xdr:from>
    <xdr:to>
      <xdr:col>112</xdr:col>
      <xdr:colOff>38100</xdr:colOff>
      <xdr:row>35</xdr:row>
      <xdr:rowOff>165392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0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10469</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8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134010</xdr:rowOff>
    </xdr:from>
    <xdr:to>
      <xdr:col>107</xdr:col>
      <xdr:colOff>101600</xdr:colOff>
      <xdr:row>36</xdr:row>
      <xdr:rowOff>64160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80687</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72098</xdr:rowOff>
    </xdr:from>
    <xdr:to>
      <xdr:col>102</xdr:col>
      <xdr:colOff>165100</xdr:colOff>
      <xdr:row>34</xdr:row>
      <xdr:rowOff>2248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7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18775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5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13119</xdr:rowOff>
    </xdr:from>
    <xdr:to>
      <xdr:col>98</xdr:col>
      <xdr:colOff>38100</xdr:colOff>
      <xdr:row>31</xdr:row>
      <xdr:rowOff>114719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53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131246</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389111" y="51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7779</xdr:rowOff>
    </xdr:from>
    <xdr:to>
      <xdr:col>116</xdr:col>
      <xdr:colOff>63500</xdr:colOff>
      <xdr:row>57</xdr:row>
      <xdr:rowOff>29019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780429"/>
          <a:ext cx="838200" cy="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161017</xdr:rowOff>
    </xdr:from>
    <xdr:to>
      <xdr:col>111</xdr:col>
      <xdr:colOff>177800</xdr:colOff>
      <xdr:row>57</xdr:row>
      <xdr:rowOff>7779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76221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141815</xdr:rowOff>
    </xdr:from>
    <xdr:to>
      <xdr:col>107</xdr:col>
      <xdr:colOff>50800</xdr:colOff>
      <xdr:row>56</xdr:row>
      <xdr:rowOff>161017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74301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141815</xdr:rowOff>
    </xdr:from>
    <xdr:to>
      <xdr:col>102</xdr:col>
      <xdr:colOff>114300</xdr:colOff>
      <xdr:row>57</xdr:row>
      <xdr:rowOff>36658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743015"/>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149669</xdr:rowOff>
    </xdr:from>
    <xdr:to>
      <xdr:col>116</xdr:col>
      <xdr:colOff>114300</xdr:colOff>
      <xdr:row>57</xdr:row>
      <xdr:rowOff>79819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5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128429</xdr:rowOff>
    </xdr:from>
    <xdr:to>
      <xdr:col>112</xdr:col>
      <xdr:colOff>38100</xdr:colOff>
      <xdr:row>57</xdr:row>
      <xdr:rowOff>58579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7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75106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110217</xdr:rowOff>
    </xdr:from>
    <xdr:to>
      <xdr:col>107</xdr:col>
      <xdr:colOff>101600</xdr:colOff>
      <xdr:row>57</xdr:row>
      <xdr:rowOff>40367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7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56894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91015</xdr:rowOff>
    </xdr:from>
    <xdr:to>
      <xdr:col>102</xdr:col>
      <xdr:colOff>165100</xdr:colOff>
      <xdr:row>57</xdr:row>
      <xdr:rowOff>21165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6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37692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157308</xdr:rowOff>
    </xdr:from>
    <xdr:to>
      <xdr:col>98</xdr:col>
      <xdr:colOff>38100</xdr:colOff>
      <xdr:row>57</xdr:row>
      <xdr:rowOff>87458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7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103985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5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126637</xdr:rowOff>
    </xdr:from>
    <xdr:to>
      <xdr:col>116</xdr:col>
      <xdr:colOff>63500</xdr:colOff>
      <xdr:row>74</xdr:row>
      <xdr:rowOff>27016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642487"/>
          <a:ext cx="838200" cy="7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27016</xdr:rowOff>
    </xdr:from>
    <xdr:to>
      <xdr:col>111</xdr:col>
      <xdr:colOff>177800</xdr:colOff>
      <xdr:row>74</xdr:row>
      <xdr:rowOff>82714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714316"/>
          <a:ext cx="88900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82714</xdr:rowOff>
    </xdr:from>
    <xdr:to>
      <xdr:col>107</xdr:col>
      <xdr:colOff>50800</xdr:colOff>
      <xdr:row>74</xdr:row>
      <xdr:rowOff>108431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770014"/>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108431</xdr:rowOff>
    </xdr:from>
    <xdr:to>
      <xdr:col>102</xdr:col>
      <xdr:colOff>114300</xdr:colOff>
      <xdr:row>74</xdr:row>
      <xdr:rowOff>113901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95731"/>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75837</xdr:rowOff>
    </xdr:from>
    <xdr:to>
      <xdr:col>116</xdr:col>
      <xdr:colOff>114300</xdr:colOff>
      <xdr:row>74</xdr:row>
      <xdr:rowOff>5987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98714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147666</xdr:rowOff>
    </xdr:from>
    <xdr:to>
      <xdr:col>112</xdr:col>
      <xdr:colOff>38100</xdr:colOff>
      <xdr:row>74</xdr:row>
      <xdr:rowOff>77816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94343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31914</xdr:rowOff>
    </xdr:from>
    <xdr:to>
      <xdr:col>107</xdr:col>
      <xdr:colOff>101600</xdr:colOff>
      <xdr:row>74</xdr:row>
      <xdr:rowOff>133514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150041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57631</xdr:rowOff>
    </xdr:from>
    <xdr:to>
      <xdr:col>102</xdr:col>
      <xdr:colOff>165100</xdr:colOff>
      <xdr:row>74</xdr:row>
      <xdr:rowOff>159231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4308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63101</xdr:rowOff>
    </xdr:from>
    <xdr:to>
      <xdr:col>98</xdr:col>
      <xdr:colOff>38100</xdr:colOff>
      <xdr:row>74</xdr:row>
      <xdr:rowOff>164701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9778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170,849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円となっており、地方創生臨時交付金事業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の減に伴い減少している。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扶助費の増については、新型コロナウイルス感染症による影響対策として、住民税非課税世帯等や子育て世帯に対する臨時特別給付金の給付をおこなったもの。</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引き続き、事務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事業の見直しにより、市の財政状況に応じた適切な事業を行っていく。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19,658
19,540
529.42
18,372,998
17,907,745
444,544
9,465,574
22,182,134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119507</xdr:rowOff>
    </xdr:from>
    <xdr:to>
      <xdr:col>24</xdr:col>
      <xdr:colOff>63500</xdr:colOff>
      <xdr:row>33</xdr:row>
      <xdr:rowOff>127698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7357"/>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7112</xdr:rowOff>
    </xdr:from>
    <xdr:to>
      <xdr:col>19</xdr:col>
      <xdr:colOff>177800</xdr:colOff>
      <xdr:row>33</xdr:row>
      <xdr:rowOff>127698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64962"/>
          <a:ext cx="8890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1397</xdr:rowOff>
    </xdr:from>
    <xdr:to>
      <xdr:col>15</xdr:col>
      <xdr:colOff>50800</xdr:colOff>
      <xdr:row>33</xdr:row>
      <xdr:rowOff>7112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5924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445</xdr:rowOff>
    </xdr:from>
    <xdr:to>
      <xdr:col>10</xdr:col>
      <xdr:colOff>114300</xdr:colOff>
      <xdr:row>33</xdr:row>
      <xdr:rowOff>1397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5829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68707</xdr:rowOff>
    </xdr:from>
    <xdr:to>
      <xdr:col>24</xdr:col>
      <xdr:colOff>114300</xdr:colOff>
      <xdr:row>33</xdr:row>
      <xdr:rowOff>170307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91584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76898</xdr:rowOff>
    </xdr:from>
    <xdr:to>
      <xdr:col>20</xdr:col>
      <xdr:colOff>38100</xdr:colOff>
      <xdr:row>34</xdr:row>
      <xdr:rowOff>7048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23575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0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127762</xdr:rowOff>
    </xdr:from>
    <xdr:to>
      <xdr:col>15</xdr:col>
      <xdr:colOff>101600</xdr:colOff>
      <xdr:row>33</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122047</xdr:rowOff>
    </xdr:from>
    <xdr:to>
      <xdr:col>10</xdr:col>
      <xdr:colOff>165100</xdr:colOff>
      <xdr:row>33</xdr:row>
      <xdr:rowOff>52197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68724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121095</xdr:rowOff>
    </xdr:from>
    <xdr:to>
      <xdr:col>6</xdr:col>
      <xdr:colOff>38100</xdr:colOff>
      <xdr:row>33</xdr:row>
      <xdr:rowOff>51245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67772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128249</xdr:rowOff>
    </xdr:from>
    <xdr:to>
      <xdr:col>24</xdr:col>
      <xdr:colOff>63500</xdr:colOff>
      <xdr:row>58</xdr:row>
      <xdr:rowOff>42785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0899"/>
          <a:ext cx="8382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128249</xdr:rowOff>
    </xdr:from>
    <xdr:to>
      <xdr:col>19</xdr:col>
      <xdr:colOff>177800</xdr:colOff>
      <xdr:row>58</xdr:row>
      <xdr:rowOff>117708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0899"/>
          <a:ext cx="889000" cy="1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117708</xdr:rowOff>
    </xdr:from>
    <xdr:to>
      <xdr:col>15</xdr:col>
      <xdr:colOff>50800</xdr:colOff>
      <xdr:row>58</xdr:row>
      <xdr:rowOff>125570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1808"/>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125570</xdr:rowOff>
    </xdr:from>
    <xdr:to>
      <xdr:col>10</xdr:col>
      <xdr:colOff>114300</xdr:colOff>
      <xdr:row>58</xdr:row>
      <xdr:rowOff>128743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9670"/>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163435</xdr:rowOff>
    </xdr:from>
    <xdr:to>
      <xdr:col>24</xdr:col>
      <xdr:colOff>114300</xdr:colOff>
      <xdr:row>58</xdr:row>
      <xdr:rowOff>93585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122812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77449</xdr:rowOff>
    </xdr:from>
    <xdr:to>
      <xdr:col>20</xdr:col>
      <xdr:colOff>38100</xdr:colOff>
      <xdr:row>58</xdr:row>
      <xdr:rowOff>7599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170176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66908</xdr:rowOff>
    </xdr:from>
    <xdr:to>
      <xdr:col>15</xdr:col>
      <xdr:colOff>101600</xdr:colOff>
      <xdr:row>58</xdr:row>
      <xdr:rowOff>168508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159635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74770</xdr:rowOff>
    </xdr:from>
    <xdr:to>
      <xdr:col>10</xdr:col>
      <xdr:colOff>165100</xdr:colOff>
      <xdr:row>59</xdr:row>
      <xdr:rowOff>4920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167497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77943</xdr:rowOff>
    </xdr:from>
    <xdr:to>
      <xdr:col>6</xdr:col>
      <xdr:colOff>38100</xdr:colOff>
      <xdr:row>59</xdr:row>
      <xdr:rowOff>8093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170670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60426</xdr:rowOff>
    </xdr:from>
    <xdr:to>
      <xdr:col>24</xdr:col>
      <xdr:colOff>63500</xdr:colOff>
      <xdr:row>76</xdr:row>
      <xdr:rowOff>569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9176"/>
          <a:ext cx="838200" cy="1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71161</xdr:rowOff>
    </xdr:from>
    <xdr:to>
      <xdr:col>19</xdr:col>
      <xdr:colOff>177800</xdr:colOff>
      <xdr:row>76</xdr:row>
      <xdr:rowOff>569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29911"/>
          <a:ext cx="8890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71161</xdr:rowOff>
    </xdr:from>
    <xdr:to>
      <xdr:col>15</xdr:col>
      <xdr:colOff>50800</xdr:colOff>
      <xdr:row>76</xdr:row>
      <xdr:rowOff>49814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29911"/>
          <a:ext cx="889000" cy="15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49814</xdr:rowOff>
    </xdr:from>
    <xdr:to>
      <xdr:col>10</xdr:col>
      <xdr:colOff>114300</xdr:colOff>
      <xdr:row>76</xdr:row>
      <xdr:rowOff>51524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80014"/>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9626</xdr:rowOff>
    </xdr:from>
    <xdr:to>
      <xdr:col>24</xdr:col>
      <xdr:colOff>114300</xdr:colOff>
      <xdr:row>75</xdr:row>
      <xdr:rowOff>111226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32503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121220</xdr:rowOff>
    </xdr:from>
    <xdr:to>
      <xdr:col>20</xdr:col>
      <xdr:colOff>38100</xdr:colOff>
      <xdr:row>76</xdr:row>
      <xdr:rowOff>51371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79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67897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5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20361</xdr:rowOff>
    </xdr:from>
    <xdr:to>
      <xdr:col>15</xdr:col>
      <xdr:colOff>101600</xdr:colOff>
      <xdr:row>75</xdr:row>
      <xdr:rowOff>121961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138488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5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170464</xdr:rowOff>
    </xdr:from>
    <xdr:to>
      <xdr:col>10</xdr:col>
      <xdr:colOff>165100</xdr:colOff>
      <xdr:row>76</xdr:row>
      <xdr:rowOff>100614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117142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0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724</xdr:rowOff>
    </xdr:from>
    <xdr:to>
      <xdr:col>6</xdr:col>
      <xdr:colOff>38100</xdr:colOff>
      <xdr:row>76</xdr:row>
      <xdr:rowOff>102324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118852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0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62478</xdr:rowOff>
    </xdr:from>
    <xdr:to>
      <xdr:col>24</xdr:col>
      <xdr:colOff>63500</xdr:colOff>
      <xdr:row>95</xdr:row>
      <xdr:rowOff>924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007328"/>
          <a:ext cx="838200" cy="28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924</xdr:rowOff>
    </xdr:from>
    <xdr:to>
      <xdr:col>19</xdr:col>
      <xdr:colOff>177800</xdr:colOff>
      <xdr:row>95</xdr:row>
      <xdr:rowOff>133855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88674"/>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56262</xdr:rowOff>
    </xdr:from>
    <xdr:to>
      <xdr:col>15</xdr:col>
      <xdr:colOff>50800</xdr:colOff>
      <xdr:row>95</xdr:row>
      <xdr:rowOff>133855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44012"/>
          <a:ext cx="8890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130053</xdr:rowOff>
    </xdr:from>
    <xdr:to>
      <xdr:col>10</xdr:col>
      <xdr:colOff>114300</xdr:colOff>
      <xdr:row>95</xdr:row>
      <xdr:rowOff>56262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46353"/>
          <a:ext cx="889000" cy="9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11678</xdr:rowOff>
    </xdr:from>
    <xdr:to>
      <xdr:col>24</xdr:col>
      <xdr:colOff>114300</xdr:colOff>
      <xdr:row>93</xdr:row>
      <xdr:rowOff>113278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34555</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121574</xdr:rowOff>
    </xdr:from>
    <xdr:to>
      <xdr:col>20</xdr:col>
      <xdr:colOff>38100</xdr:colOff>
      <xdr:row>95</xdr:row>
      <xdr:rowOff>51724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68251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1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83055</xdr:rowOff>
    </xdr:from>
    <xdr:to>
      <xdr:col>15</xdr:col>
      <xdr:colOff>101600</xdr:colOff>
      <xdr:row>96</xdr:row>
      <xdr:rowOff>13205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29732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4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5462</xdr:rowOff>
    </xdr:from>
    <xdr:to>
      <xdr:col>10</xdr:col>
      <xdr:colOff>165100</xdr:colOff>
      <xdr:row>95</xdr:row>
      <xdr:rowOff>107062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123589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79253</xdr:rowOff>
    </xdr:from>
    <xdr:to>
      <xdr:col>6</xdr:col>
      <xdr:colOff>38100</xdr:colOff>
      <xdr:row>95</xdr:row>
      <xdr:rowOff>9403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25930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97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153873</xdr:rowOff>
    </xdr:from>
    <xdr:to>
      <xdr:col>55</xdr:col>
      <xdr:colOff>0</xdr:colOff>
      <xdr:row>36</xdr:row>
      <xdr:rowOff>167818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2607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116611</xdr:rowOff>
    </xdr:from>
    <xdr:to>
      <xdr:col>50</xdr:col>
      <xdr:colOff>114300</xdr:colOff>
      <xdr:row>36</xdr:row>
      <xdr:rowOff>153873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8881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116611</xdr:rowOff>
    </xdr:from>
    <xdr:to>
      <xdr:col>45</xdr:col>
      <xdr:colOff>177800</xdr:colOff>
      <xdr:row>36</xdr:row>
      <xdr:rowOff>119583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28881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119583</xdr:rowOff>
    </xdr:from>
    <xdr:to>
      <xdr:col>41</xdr:col>
      <xdr:colOff>50800</xdr:colOff>
      <xdr:row>36</xdr:row>
      <xdr:rowOff>149987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29178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117018</xdr:rowOff>
    </xdr:from>
    <xdr:to>
      <xdr:col>55</xdr:col>
      <xdr:colOff>50800</xdr:colOff>
      <xdr:row>37</xdr:row>
      <xdr:rowOff>47168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139895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103073</xdr:rowOff>
    </xdr:from>
    <xdr:to>
      <xdr:col>50</xdr:col>
      <xdr:colOff>165100</xdr:colOff>
      <xdr:row>37</xdr:row>
      <xdr:rowOff>33223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49750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5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65811</xdr:rowOff>
    </xdr:from>
    <xdr:to>
      <xdr:col>46</xdr:col>
      <xdr:colOff>38100</xdr:colOff>
      <xdr:row>36</xdr:row>
      <xdr:rowOff>167411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12488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0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68783</xdr:rowOff>
    </xdr:from>
    <xdr:to>
      <xdr:col>41</xdr:col>
      <xdr:colOff>101600</xdr:colOff>
      <xdr:row>36</xdr:row>
      <xdr:rowOff>170383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15460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99187</xdr:rowOff>
    </xdr:from>
    <xdr:to>
      <xdr:col>36</xdr:col>
      <xdr:colOff>165100</xdr:colOff>
      <xdr:row>37</xdr:row>
      <xdr:rowOff>29337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45864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63373</xdr:rowOff>
    </xdr:from>
    <xdr:to>
      <xdr:col>55</xdr:col>
      <xdr:colOff>0</xdr:colOff>
      <xdr:row>53</xdr:row>
      <xdr:rowOff>75400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150223"/>
          <a:ext cx="8382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143383</xdr:rowOff>
    </xdr:from>
    <xdr:to>
      <xdr:col>50</xdr:col>
      <xdr:colOff>114300</xdr:colOff>
      <xdr:row>53</xdr:row>
      <xdr:rowOff>75400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058783"/>
          <a:ext cx="889000" cy="1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56121</xdr:rowOff>
    </xdr:from>
    <xdr:to>
      <xdr:col>45</xdr:col>
      <xdr:colOff>177800</xdr:colOff>
      <xdr:row>52</xdr:row>
      <xdr:rowOff>143383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800071"/>
          <a:ext cx="889000" cy="2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56121</xdr:rowOff>
    </xdr:from>
    <xdr:to>
      <xdr:col>41</xdr:col>
      <xdr:colOff>50800</xdr:colOff>
      <xdr:row>53</xdr:row>
      <xdr:rowOff>133769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8800071"/>
          <a:ext cx="889000" cy="4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12573</xdr:rowOff>
    </xdr:from>
    <xdr:to>
      <xdr:col>55</xdr:col>
      <xdr:colOff>50800</xdr:colOff>
      <xdr:row>53</xdr:row>
      <xdr:rowOff>114173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0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35450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95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24600</xdr:rowOff>
    </xdr:from>
    <xdr:to>
      <xdr:col>50</xdr:col>
      <xdr:colOff>165100</xdr:colOff>
      <xdr:row>53</xdr:row>
      <xdr:rowOff>126200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1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142727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88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92583</xdr:rowOff>
    </xdr:from>
    <xdr:to>
      <xdr:col>46</xdr:col>
      <xdr:colOff>38100</xdr:colOff>
      <xdr:row>53</xdr:row>
      <xdr:rowOff>22733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0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39260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7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5321</xdr:rowOff>
    </xdr:from>
    <xdr:to>
      <xdr:col>41</xdr:col>
      <xdr:colOff>101600</xdr:colOff>
      <xdr:row>51</xdr:row>
      <xdr:rowOff>106921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7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123448</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852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82969</xdr:rowOff>
    </xdr:from>
    <xdr:to>
      <xdr:col>36</xdr:col>
      <xdr:colOff>165100</xdr:colOff>
      <xdr:row>54</xdr:row>
      <xdr:rowOff>13119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16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29646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94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11392</xdr:rowOff>
    </xdr:from>
    <xdr:to>
      <xdr:col>55</xdr:col>
      <xdr:colOff>0</xdr:colOff>
      <xdr:row>78</xdr:row>
      <xdr:rowOff>35787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84492"/>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11392</xdr:rowOff>
    </xdr:from>
    <xdr:to>
      <xdr:col>50</xdr:col>
      <xdr:colOff>114300</xdr:colOff>
      <xdr:row>78</xdr:row>
      <xdr:rowOff>24056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4492"/>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24056</xdr:rowOff>
    </xdr:from>
    <xdr:to>
      <xdr:col>45</xdr:col>
      <xdr:colOff>177800</xdr:colOff>
      <xdr:row>78</xdr:row>
      <xdr:rowOff>37126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97156"/>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26639</xdr:rowOff>
    </xdr:from>
    <xdr:to>
      <xdr:col>41</xdr:col>
      <xdr:colOff>50800</xdr:colOff>
      <xdr:row>78</xdr:row>
      <xdr:rowOff>37126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9739"/>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156437</xdr:rowOff>
    </xdr:from>
    <xdr:to>
      <xdr:col>55</xdr:col>
      <xdr:colOff>50800</xdr:colOff>
      <xdr:row>78</xdr:row>
      <xdr:rowOff>86587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132042</xdr:rowOff>
    </xdr:from>
    <xdr:to>
      <xdr:col>50</xdr:col>
      <xdr:colOff>165100</xdr:colOff>
      <xdr:row>78</xdr:row>
      <xdr:rowOff>62192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53319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144706</xdr:rowOff>
    </xdr:from>
    <xdr:to>
      <xdr:col>46</xdr:col>
      <xdr:colOff>38100</xdr:colOff>
      <xdr:row>78</xdr:row>
      <xdr:rowOff>74856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91383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157776</xdr:rowOff>
    </xdr:from>
    <xdr:to>
      <xdr:col>41</xdr:col>
      <xdr:colOff>101600</xdr:colOff>
      <xdr:row>78</xdr:row>
      <xdr:rowOff>87926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104453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147289</xdr:rowOff>
    </xdr:from>
    <xdr:to>
      <xdr:col>36</xdr:col>
      <xdr:colOff>165100</xdr:colOff>
      <xdr:row>78</xdr:row>
      <xdr:rowOff>77439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93966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170053</xdr:rowOff>
    </xdr:from>
    <xdr:to>
      <xdr:col>55</xdr:col>
      <xdr:colOff>0</xdr:colOff>
      <xdr:row>96</xdr:row>
      <xdr:rowOff>32815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57803"/>
          <a:ext cx="838200" cy="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32815</xdr:rowOff>
    </xdr:from>
    <xdr:to>
      <xdr:col>50</xdr:col>
      <xdr:colOff>114300</xdr:colOff>
      <xdr:row>96</xdr:row>
      <xdr:rowOff>53642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92015"/>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7294</xdr:rowOff>
    </xdr:from>
    <xdr:to>
      <xdr:col>45</xdr:col>
      <xdr:colOff>177800</xdr:colOff>
      <xdr:row>96</xdr:row>
      <xdr:rowOff>53642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466494"/>
          <a:ext cx="889000" cy="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7294</xdr:rowOff>
    </xdr:from>
    <xdr:to>
      <xdr:col>41</xdr:col>
      <xdr:colOff>50800</xdr:colOff>
      <xdr:row>96</xdr:row>
      <xdr:rowOff>48662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466494"/>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119253</xdr:rowOff>
    </xdr:from>
    <xdr:to>
      <xdr:col>55</xdr:col>
      <xdr:colOff>50800</xdr:colOff>
      <xdr:row>96</xdr:row>
      <xdr:rowOff>49403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142130</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5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153465</xdr:rowOff>
    </xdr:from>
    <xdr:to>
      <xdr:col>50</xdr:col>
      <xdr:colOff>165100</xdr:colOff>
      <xdr:row>96</xdr:row>
      <xdr:rowOff>83615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100142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2842</xdr:rowOff>
    </xdr:from>
    <xdr:to>
      <xdr:col>46</xdr:col>
      <xdr:colOff>38100</xdr:colOff>
      <xdr:row>96</xdr:row>
      <xdr:rowOff>104442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120969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127944</xdr:rowOff>
    </xdr:from>
    <xdr:to>
      <xdr:col>41</xdr:col>
      <xdr:colOff>101600</xdr:colOff>
      <xdr:row>96</xdr:row>
      <xdr:rowOff>58094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74621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19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169312</xdr:rowOff>
    </xdr:from>
    <xdr:to>
      <xdr:col>36</xdr:col>
      <xdr:colOff>165100</xdr:colOff>
      <xdr:row>96</xdr:row>
      <xdr:rowOff>99462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115989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125489</xdr:rowOff>
    </xdr:from>
    <xdr:to>
      <xdr:col>85</xdr:col>
      <xdr:colOff>127000</xdr:colOff>
      <xdr:row>36</xdr:row>
      <xdr:rowOff>67672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26239"/>
          <a:ext cx="838200" cy="1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125489</xdr:rowOff>
    </xdr:from>
    <xdr:to>
      <xdr:col>81</xdr:col>
      <xdr:colOff>50800</xdr:colOff>
      <xdr:row>36</xdr:row>
      <xdr:rowOff>93980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26239"/>
          <a:ext cx="889000" cy="1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93980</xdr:rowOff>
    </xdr:from>
    <xdr:to>
      <xdr:col>76</xdr:col>
      <xdr:colOff>114300</xdr:colOff>
      <xdr:row>36</xdr:row>
      <xdr:rowOff>101676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66180"/>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101676</xdr:rowOff>
    </xdr:from>
    <xdr:to>
      <xdr:col>71</xdr:col>
      <xdr:colOff>177800</xdr:colOff>
      <xdr:row>36</xdr:row>
      <xdr:rowOff>147625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73876"/>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16872</xdr:rowOff>
    </xdr:from>
    <xdr:to>
      <xdr:col>85</xdr:col>
      <xdr:colOff>177800</xdr:colOff>
      <xdr:row>36</xdr:row>
      <xdr:rowOff>118472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166749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1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74689</xdr:rowOff>
    </xdr:from>
    <xdr:to>
      <xdr:col>81</xdr:col>
      <xdr:colOff>101600</xdr:colOff>
      <xdr:row>36</xdr:row>
      <xdr:rowOff>4839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7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21366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43180</xdr:rowOff>
    </xdr:from>
    <xdr:to>
      <xdr:col>76</xdr:col>
      <xdr:colOff>165100</xdr:colOff>
      <xdr:row>36</xdr:row>
      <xdr:rowOff>144780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135907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50876</xdr:rowOff>
    </xdr:from>
    <xdr:to>
      <xdr:col>72</xdr:col>
      <xdr:colOff>38100</xdr:colOff>
      <xdr:row>36</xdr:row>
      <xdr:rowOff>152476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143603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96825</xdr:rowOff>
    </xdr:from>
    <xdr:to>
      <xdr:col>67</xdr:col>
      <xdr:colOff>101600</xdr:colOff>
      <xdr:row>37</xdr:row>
      <xdr:rowOff>26975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18102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10528</xdr:rowOff>
    </xdr:from>
    <xdr:to>
      <xdr:col>85</xdr:col>
      <xdr:colOff>127000</xdr:colOff>
      <xdr:row>57</xdr:row>
      <xdr:rowOff>43459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611728"/>
          <a:ext cx="838200" cy="20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76585</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06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47104</xdr:rowOff>
    </xdr:from>
    <xdr:to>
      <xdr:col>81</xdr:col>
      <xdr:colOff>50800</xdr:colOff>
      <xdr:row>56</xdr:row>
      <xdr:rowOff>10528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47685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161074</xdr:rowOff>
    </xdr:from>
    <xdr:to>
      <xdr:col>81</xdr:col>
      <xdr:colOff>101600</xdr:colOff>
      <xdr:row>56</xdr:row>
      <xdr:rowOff>91224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82351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47104</xdr:rowOff>
    </xdr:from>
    <xdr:to>
      <xdr:col>76</xdr:col>
      <xdr:colOff>114300</xdr:colOff>
      <xdr:row>56</xdr:row>
      <xdr:rowOff>56934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476854"/>
          <a:ext cx="8890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42659</xdr:rowOff>
    </xdr:from>
    <xdr:to>
      <xdr:col>76</xdr:col>
      <xdr:colOff>165100</xdr:colOff>
      <xdr:row>56</xdr:row>
      <xdr:rowOff>144259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135386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92380</xdr:rowOff>
    </xdr:from>
    <xdr:to>
      <xdr:col>71</xdr:col>
      <xdr:colOff>177800</xdr:colOff>
      <xdr:row>56</xdr:row>
      <xdr:rowOff>56934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8664880"/>
          <a:ext cx="889000" cy="99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128918</xdr:rowOff>
    </xdr:from>
    <xdr:to>
      <xdr:col>72</xdr:col>
      <xdr:colOff>38100</xdr:colOff>
      <xdr:row>57</xdr:row>
      <xdr:rowOff>59068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50195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121336</xdr:rowOff>
    </xdr:from>
    <xdr:to>
      <xdr:col>67</xdr:col>
      <xdr:colOff>101600</xdr:colOff>
      <xdr:row>57</xdr:row>
      <xdr:rowOff>51486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42613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164109</xdr:rowOff>
    </xdr:from>
    <xdr:to>
      <xdr:col>85</xdr:col>
      <xdr:colOff>177800</xdr:colOff>
      <xdr:row>57</xdr:row>
      <xdr:rowOff>94259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142536</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131178</xdr:rowOff>
    </xdr:from>
    <xdr:to>
      <xdr:col>81</xdr:col>
      <xdr:colOff>101600</xdr:colOff>
      <xdr:row>56</xdr:row>
      <xdr:rowOff>61328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5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77855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3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167754</xdr:rowOff>
    </xdr:from>
    <xdr:to>
      <xdr:col>76</xdr:col>
      <xdr:colOff>165100</xdr:colOff>
      <xdr:row>55</xdr:row>
      <xdr:rowOff>97904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4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114431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2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6134</xdr:rowOff>
    </xdr:from>
    <xdr:to>
      <xdr:col>72</xdr:col>
      <xdr:colOff>38100</xdr:colOff>
      <xdr:row>56</xdr:row>
      <xdr:rowOff>107734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6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124261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41580</xdr:rowOff>
    </xdr:from>
    <xdr:to>
      <xdr:col>67</xdr:col>
      <xdr:colOff>101600</xdr:colOff>
      <xdr:row>50</xdr:row>
      <xdr:rowOff>143180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8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159707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38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25372</xdr:rowOff>
    </xdr:from>
    <xdr:to>
      <xdr:col>85</xdr:col>
      <xdr:colOff>127000</xdr:colOff>
      <xdr:row>78</xdr:row>
      <xdr:rowOff>25389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398472"/>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16016</xdr:rowOff>
    </xdr:from>
    <xdr:to>
      <xdr:col>81</xdr:col>
      <xdr:colOff>50800</xdr:colOff>
      <xdr:row>78</xdr:row>
      <xdr:rowOff>25389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38911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125847</xdr:rowOff>
    </xdr:from>
    <xdr:to>
      <xdr:col>76</xdr:col>
      <xdr:colOff>114300</xdr:colOff>
      <xdr:row>78</xdr:row>
      <xdr:rowOff>16016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327497"/>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125847</xdr:rowOff>
    </xdr:from>
    <xdr:to>
      <xdr:col>71</xdr:col>
      <xdr:colOff>177800</xdr:colOff>
      <xdr:row>78</xdr:row>
      <xdr:rowOff>16697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327497"/>
          <a:ext cx="8890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146022</xdr:rowOff>
    </xdr:from>
    <xdr:to>
      <xdr:col>85</xdr:col>
      <xdr:colOff>177800</xdr:colOff>
      <xdr:row>78</xdr:row>
      <xdr:rowOff>76172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268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146039</xdr:rowOff>
    </xdr:from>
    <xdr:to>
      <xdr:col>81</xdr:col>
      <xdr:colOff>101600</xdr:colOff>
      <xdr:row>78</xdr:row>
      <xdr:rowOff>76189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67316</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136666</xdr:rowOff>
    </xdr:from>
    <xdr:to>
      <xdr:col>76</xdr:col>
      <xdr:colOff>165100</xdr:colOff>
      <xdr:row>78</xdr:row>
      <xdr:rowOff>66816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57943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75047</xdr:rowOff>
    </xdr:from>
    <xdr:to>
      <xdr:col>72</xdr:col>
      <xdr:colOff>38100</xdr:colOff>
      <xdr:row>78</xdr:row>
      <xdr:rowOff>5197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2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21724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0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137347</xdr:rowOff>
    </xdr:from>
    <xdr:to>
      <xdr:col>67</xdr:col>
      <xdr:colOff>101600</xdr:colOff>
      <xdr:row>78</xdr:row>
      <xdr:rowOff>67497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3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58624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73292</xdr:rowOff>
    </xdr:from>
    <xdr:to>
      <xdr:col>85</xdr:col>
      <xdr:colOff>127000</xdr:colOff>
      <xdr:row>97</xdr:row>
      <xdr:rowOff>100315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703942"/>
          <a:ext cx="8382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35775</xdr:rowOff>
    </xdr:from>
    <xdr:to>
      <xdr:col>81</xdr:col>
      <xdr:colOff>50800</xdr:colOff>
      <xdr:row>97</xdr:row>
      <xdr:rowOff>100315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666425"/>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35775</xdr:rowOff>
    </xdr:from>
    <xdr:to>
      <xdr:col>76</xdr:col>
      <xdr:colOff>114300</xdr:colOff>
      <xdr:row>97</xdr:row>
      <xdr:rowOff>42934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666425"/>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42934</xdr:rowOff>
    </xdr:from>
    <xdr:to>
      <xdr:col>71</xdr:col>
      <xdr:colOff>177800</xdr:colOff>
      <xdr:row>97</xdr:row>
      <xdr:rowOff>68765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673584"/>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22492</xdr:rowOff>
    </xdr:from>
    <xdr:to>
      <xdr:col>85</xdr:col>
      <xdr:colOff>177800</xdr:colOff>
      <xdr:row>97</xdr:row>
      <xdr:rowOff>124092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6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45369</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49515</xdr:rowOff>
    </xdr:from>
    <xdr:to>
      <xdr:col>81</xdr:col>
      <xdr:colOff>101600</xdr:colOff>
      <xdr:row>97</xdr:row>
      <xdr:rowOff>151115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6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167642</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45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156425</xdr:rowOff>
    </xdr:from>
    <xdr:to>
      <xdr:col>76</xdr:col>
      <xdr:colOff>165100</xdr:colOff>
      <xdr:row>97</xdr:row>
      <xdr:rowOff>86575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1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103102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163584</xdr:rowOff>
    </xdr:from>
    <xdr:to>
      <xdr:col>72</xdr:col>
      <xdr:colOff>38100</xdr:colOff>
      <xdr:row>97</xdr:row>
      <xdr:rowOff>93734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110261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17965</xdr:rowOff>
    </xdr:from>
    <xdr:to>
      <xdr:col>67</xdr:col>
      <xdr:colOff>101600</xdr:colOff>
      <xdr:row>97</xdr:row>
      <xdr:rowOff>119565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136092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42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の減については、新庁舎建設事業による大幅な増があったものの、それを上回る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地方創生臨時交付金事業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の減があったものが主要因となっている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新型コロナワクチン接種事業や深川市立高等看護学院改築工事による。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平成３０年度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にかけては国庫支出金の減により、基金からの繰入金によって収支を調整したものの、実質収支額は減となっていた。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、令和２年度、令和３年度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については地方創生臨時交付金をはじめとする新型コロナウイルス感染症対策の国道支出金の増により、実質収支額が増となった。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実質収支が適正となるよう適切な予算編成に努める。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病院事業の不良債務が多額となり、連結実質赤字比率が発生してきたが、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新型コロナウイルス感染症対応に係る各種交付金等の利用などにより、令和２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では全ての会計が黒字となっ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年度から「地方公共団体の財政の健全化に関する法律」に基づく、病院事業経営健全化計画を実施し、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年度に健全化計画を完了したところ。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今後も病院の不良債務解消策を実施し、連結赤字の発生抑止に努める。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0" t="s">
        <v>79</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x14ac:dyDescent="0.2">
      <c r="B2" s="173" t="s">
        <v>80</v>
      </c>
      <c r="C2" s="173"/>
      <c r="D2" s="174"/>
    </row>
    <row r="3" spans="1:119" ht="18.75" customHeight="1" thickBot="1" x14ac:dyDescent="0.2">
      <c r="A3" s="172"/>
      <c r="B3" s="391" t="s">
        <v>81</v>
      </c>
      <c r="C3" s="392"/>
      <c r="D3" s="392"/>
      <c r="E3" s="393"/>
      <c r="F3" s="393"/>
      <c r="G3" s="393"/>
      <c r="H3" s="393"/>
      <c r="I3" s="393"/>
      <c r="J3" s="393"/>
      <c r="K3" s="393"/>
      <c r="L3" s="393" t="s">
        <v>82</v>
      </c>
      <c r="M3" s="393"/>
      <c r="N3" s="393"/>
      <c r="O3" s="393"/>
      <c r="P3" s="393"/>
      <c r="Q3" s="393"/>
      <c r="R3" s="400"/>
      <c r="S3" s="400"/>
      <c r="T3" s="400"/>
      <c r="U3" s="400"/>
      <c r="V3" s="401"/>
      <c r="W3" s="375" t="s">
        <v>83</v>
      </c>
      <c r="X3" s="376"/>
      <c r="Y3" s="376"/>
      <c r="Z3" s="376"/>
      <c r="AA3" s="376"/>
      <c r="AB3" s="392"/>
      <c r="AC3" s="400" t="s">
        <v>84</v>
      </c>
      <c r="AD3" s="376"/>
      <c r="AE3" s="376"/>
      <c r="AF3" s="376"/>
      <c r="AG3" s="376"/>
      <c r="AH3" s="376"/>
      <c r="AI3" s="376"/>
      <c r="AJ3" s="376"/>
      <c r="AK3" s="376"/>
      <c r="AL3" s="377"/>
      <c r="AM3" s="375" t="s">
        <v>85</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86</v>
      </c>
      <c r="BO3" s="376"/>
      <c r="BP3" s="376"/>
      <c r="BQ3" s="376"/>
      <c r="BR3" s="376"/>
      <c r="BS3" s="376"/>
      <c r="BT3" s="376"/>
      <c r="BU3" s="377"/>
      <c r="BV3" s="375" t="s">
        <v>87</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88</v>
      </c>
      <c r="CU3" s="376"/>
      <c r="CV3" s="376"/>
      <c r="CW3" s="376"/>
      <c r="CX3" s="376"/>
      <c r="CY3" s="376"/>
      <c r="CZ3" s="376"/>
      <c r="DA3" s="377"/>
      <c r="DB3" s="375" t="s">
        <v>89</v>
      </c>
      <c r="DC3" s="376"/>
      <c r="DD3" s="376"/>
      <c r="DE3" s="376"/>
      <c r="DF3" s="376"/>
      <c r="DG3" s="376"/>
      <c r="DH3" s="376"/>
      <c r="DI3" s="377"/>
    </row>
    <row r="4" spans="1:119" ht="18.75" customHeight="1" x14ac:dyDescent="0.15">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90</v>
      </c>
      <c r="AZ4" s="379"/>
      <c r="BA4" s="379"/>
      <c r="BB4" s="379"/>
      <c r="BC4" s="379"/>
      <c r="BD4" s="379"/>
      <c r="BE4" s="379"/>
      <c r="BF4" s="379"/>
      <c r="BG4" s="379"/>
      <c r="BH4" s="379"/>
      <c r="BI4" s="379"/>
      <c r="BJ4" s="379"/>
      <c r="BK4" s="379"/>
      <c r="BL4" s="379"/>
      <c r="BM4" s="380"/>
      <c r="BN4" s="381">
        <v>18372998</v>
      </c>
      <c r="BO4" s="382"/>
      <c r="BP4" s="382"/>
      <c r="BQ4" s="382"/>
      <c r="BR4" s="382"/>
      <c r="BS4" s="382"/>
      <c r="BT4" s="382"/>
      <c r="BU4" s="383"/>
      <c r="BV4" s="381">
        <v>18945104</v>
      </c>
      <c r="BW4" s="382"/>
      <c r="BX4" s="382"/>
      <c r="BY4" s="382"/>
      <c r="BZ4" s="382"/>
      <c r="CA4" s="382"/>
      <c r="CB4" s="382"/>
      <c r="CC4" s="383"/>
      <c r="CD4" s="384" t="s">
        <v>91</v>
      </c>
      <c r="CE4" s="385"/>
      <c r="CF4" s="385"/>
      <c r="CG4" s="385"/>
      <c r="CH4" s="385"/>
      <c r="CI4" s="385"/>
      <c r="CJ4" s="385"/>
      <c r="CK4" s="385"/>
      <c r="CL4" s="385"/>
      <c r="CM4" s="385"/>
      <c r="CN4" s="385"/>
      <c r="CO4" s="385"/>
      <c r="CP4" s="385"/>
      <c r="CQ4" s="385"/>
      <c r="CR4" s="385"/>
      <c r="CS4" s="386"/>
      <c r="CT4" s="387">
        <v>4.7</v>
      </c>
      <c r="CU4" s="388"/>
      <c r="CV4" s="388"/>
      <c r="CW4" s="388"/>
      <c r="CX4" s="388"/>
      <c r="CY4" s="388"/>
      <c r="CZ4" s="388"/>
      <c r="DA4" s="389"/>
      <c r="DB4" s="387">
        <v>2.9</v>
      </c>
      <c r="DC4" s="388"/>
      <c r="DD4" s="388"/>
      <c r="DE4" s="388"/>
      <c r="DF4" s="388"/>
      <c r="DG4" s="388"/>
      <c r="DH4" s="388"/>
      <c r="DI4" s="389"/>
    </row>
    <row r="5" spans="1:119" ht="18.75" customHeight="1" x14ac:dyDescent="0.15">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92</v>
      </c>
      <c r="AN5" s="448"/>
      <c r="AO5" s="448"/>
      <c r="AP5" s="448"/>
      <c r="AQ5" s="448"/>
      <c r="AR5" s="448"/>
      <c r="AS5" s="448"/>
      <c r="AT5" s="449"/>
      <c r="AU5" s="450" t="s">
        <v>93</v>
      </c>
      <c r="AV5" s="451"/>
      <c r="AW5" s="451"/>
      <c r="AX5" s="451"/>
      <c r="AY5" s="452" t="s">
        <v>94</v>
      </c>
      <c r="AZ5" s="453"/>
      <c r="BA5" s="453"/>
      <c r="BB5" s="453"/>
      <c r="BC5" s="453"/>
      <c r="BD5" s="453"/>
      <c r="BE5" s="453"/>
      <c r="BF5" s="453"/>
      <c r="BG5" s="453"/>
      <c r="BH5" s="453"/>
      <c r="BI5" s="453"/>
      <c r="BJ5" s="453"/>
      <c r="BK5" s="453"/>
      <c r="BL5" s="453"/>
      <c r="BM5" s="454"/>
      <c r="BN5" s="418">
        <v>17907745</v>
      </c>
      <c r="BO5" s="419"/>
      <c r="BP5" s="419"/>
      <c r="BQ5" s="419"/>
      <c r="BR5" s="419"/>
      <c r="BS5" s="419"/>
      <c r="BT5" s="419"/>
      <c r="BU5" s="420"/>
      <c r="BV5" s="418">
        <v>18639766</v>
      </c>
      <c r="BW5" s="419"/>
      <c r="BX5" s="419"/>
      <c r="BY5" s="419"/>
      <c r="BZ5" s="419"/>
      <c r="CA5" s="419"/>
      <c r="CB5" s="419"/>
      <c r="CC5" s="420"/>
      <c r="CD5" s="421" t="s">
        <v>95</v>
      </c>
      <c r="CE5" s="422"/>
      <c r="CF5" s="422"/>
      <c r="CG5" s="422"/>
      <c r="CH5" s="422"/>
      <c r="CI5" s="422"/>
      <c r="CJ5" s="422"/>
      <c r="CK5" s="422"/>
      <c r="CL5" s="422"/>
      <c r="CM5" s="422"/>
      <c r="CN5" s="422"/>
      <c r="CO5" s="422"/>
      <c r="CP5" s="422"/>
      <c r="CQ5" s="422"/>
      <c r="CR5" s="422"/>
      <c r="CS5" s="423"/>
      <c r="CT5" s="415">
        <v>80</v>
      </c>
      <c r="CU5" s="416"/>
      <c r="CV5" s="416"/>
      <c r="CW5" s="416"/>
      <c r="CX5" s="416"/>
      <c r="CY5" s="416"/>
      <c r="CZ5" s="416"/>
      <c r="DA5" s="417"/>
      <c r="DB5" s="415">
        <v>84.6</v>
      </c>
      <c r="DC5" s="416"/>
      <c r="DD5" s="416"/>
      <c r="DE5" s="416"/>
      <c r="DF5" s="416"/>
      <c r="DG5" s="416"/>
      <c r="DH5" s="416"/>
      <c r="DI5" s="417"/>
    </row>
    <row r="6" spans="1:119" ht="18.75" customHeight="1" x14ac:dyDescent="0.15">
      <c r="A6" s="172"/>
      <c r="B6" s="424" t="s">
        <v>96</v>
      </c>
      <c r="C6" s="425"/>
      <c r="D6" s="425"/>
      <c r="E6" s="426"/>
      <c r="F6" s="426"/>
      <c r="G6" s="426"/>
      <c r="H6" s="426"/>
      <c r="I6" s="426"/>
      <c r="J6" s="426"/>
      <c r="K6" s="426"/>
      <c r="L6" s="426" t="s">
        <v>97</v>
      </c>
      <c r="M6" s="426"/>
      <c r="N6" s="426"/>
      <c r="O6" s="426"/>
      <c r="P6" s="426"/>
      <c r="Q6" s="426"/>
      <c r="R6" s="430"/>
      <c r="S6" s="430"/>
      <c r="T6" s="430"/>
      <c r="U6" s="430"/>
      <c r="V6" s="431"/>
      <c r="W6" s="434" t="s">
        <v>98</v>
      </c>
      <c r="X6" s="435"/>
      <c r="Y6" s="435"/>
      <c r="Z6" s="435"/>
      <c r="AA6" s="435"/>
      <c r="AB6" s="425"/>
      <c r="AC6" s="438" t="s">
        <v>99</v>
      </c>
      <c r="AD6" s="439"/>
      <c r="AE6" s="439"/>
      <c r="AF6" s="439"/>
      <c r="AG6" s="439"/>
      <c r="AH6" s="439"/>
      <c r="AI6" s="439"/>
      <c r="AJ6" s="439"/>
      <c r="AK6" s="439"/>
      <c r="AL6" s="440"/>
      <c r="AM6" s="447" t="s">
        <v>100</v>
      </c>
      <c r="AN6" s="448"/>
      <c r="AO6" s="448"/>
      <c r="AP6" s="448"/>
      <c r="AQ6" s="448"/>
      <c r="AR6" s="448"/>
      <c r="AS6" s="448"/>
      <c r="AT6" s="449"/>
      <c r="AU6" s="450" t="s">
        <v>93</v>
      </c>
      <c r="AV6" s="451"/>
      <c r="AW6" s="451"/>
      <c r="AX6" s="451"/>
      <c r="AY6" s="452" t="s">
        <v>101</v>
      </c>
      <c r="AZ6" s="453"/>
      <c r="BA6" s="453"/>
      <c r="BB6" s="453"/>
      <c r="BC6" s="453"/>
      <c r="BD6" s="453"/>
      <c r="BE6" s="453"/>
      <c r="BF6" s="453"/>
      <c r="BG6" s="453"/>
      <c r="BH6" s="453"/>
      <c r="BI6" s="453"/>
      <c r="BJ6" s="453"/>
      <c r="BK6" s="453"/>
      <c r="BL6" s="453"/>
      <c r="BM6" s="454"/>
      <c r="BN6" s="418">
        <v>465253</v>
      </c>
      <c r="BO6" s="419"/>
      <c r="BP6" s="419"/>
      <c r="BQ6" s="419"/>
      <c r="BR6" s="419"/>
      <c r="BS6" s="419"/>
      <c r="BT6" s="419"/>
      <c r="BU6" s="420"/>
      <c r="BV6" s="418">
        <v>305338</v>
      </c>
      <c r="BW6" s="419"/>
      <c r="BX6" s="419"/>
      <c r="BY6" s="419"/>
      <c r="BZ6" s="419"/>
      <c r="CA6" s="419"/>
      <c r="CB6" s="419"/>
      <c r="CC6" s="420"/>
      <c r="CD6" s="421" t="s">
        <v>102</v>
      </c>
      <c r="CE6" s="422"/>
      <c r="CF6" s="422"/>
      <c r="CG6" s="422"/>
      <c r="CH6" s="422"/>
      <c r="CI6" s="422"/>
      <c r="CJ6" s="422"/>
      <c r="CK6" s="422"/>
      <c r="CL6" s="422"/>
      <c r="CM6" s="422"/>
      <c r="CN6" s="422"/>
      <c r="CO6" s="422"/>
      <c r="CP6" s="422"/>
      <c r="CQ6" s="422"/>
      <c r="CR6" s="422"/>
      <c r="CS6" s="423"/>
      <c r="CT6" s="455">
        <v>82.8</v>
      </c>
      <c r="CU6" s="456"/>
      <c r="CV6" s="456"/>
      <c r="CW6" s="456"/>
      <c r="CX6" s="456"/>
      <c r="CY6" s="456"/>
      <c r="CZ6" s="456"/>
      <c r="DA6" s="457"/>
      <c r="DB6" s="455">
        <v>87.5</v>
      </c>
      <c r="DC6" s="456"/>
      <c r="DD6" s="456"/>
      <c r="DE6" s="456"/>
      <c r="DF6" s="456"/>
      <c r="DG6" s="456"/>
      <c r="DH6" s="456"/>
      <c r="DI6" s="457"/>
    </row>
    <row r="7" spans="1:119" ht="18.75" customHeight="1" x14ac:dyDescent="0.15">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103</v>
      </c>
      <c r="AN7" s="448"/>
      <c r="AO7" s="448"/>
      <c r="AP7" s="448"/>
      <c r="AQ7" s="448"/>
      <c r="AR7" s="448"/>
      <c r="AS7" s="448"/>
      <c r="AT7" s="449"/>
      <c r="AU7" s="450" t="s">
        <v>93</v>
      </c>
      <c r="AV7" s="451"/>
      <c r="AW7" s="451"/>
      <c r="AX7" s="451"/>
      <c r="AY7" s="452" t="s">
        <v>104</v>
      </c>
      <c r="AZ7" s="453"/>
      <c r="BA7" s="453"/>
      <c r="BB7" s="453"/>
      <c r="BC7" s="453"/>
      <c r="BD7" s="453"/>
      <c r="BE7" s="453"/>
      <c r="BF7" s="453"/>
      <c r="BG7" s="453"/>
      <c r="BH7" s="453"/>
      <c r="BI7" s="453"/>
      <c r="BJ7" s="453"/>
      <c r="BK7" s="453"/>
      <c r="BL7" s="453"/>
      <c r="BM7" s="454"/>
      <c r="BN7" s="418">
        <v>20709</v>
      </c>
      <c r="BO7" s="419"/>
      <c r="BP7" s="419"/>
      <c r="BQ7" s="419"/>
      <c r="BR7" s="419"/>
      <c r="BS7" s="419"/>
      <c r="BT7" s="419"/>
      <c r="BU7" s="420"/>
      <c r="BV7" s="418">
        <v>46643</v>
      </c>
      <c r="BW7" s="419"/>
      <c r="BX7" s="419"/>
      <c r="BY7" s="419"/>
      <c r="BZ7" s="419"/>
      <c r="CA7" s="419"/>
      <c r="CB7" s="419"/>
      <c r="CC7" s="420"/>
      <c r="CD7" s="421" t="s">
        <v>105</v>
      </c>
      <c r="CE7" s="422"/>
      <c r="CF7" s="422"/>
      <c r="CG7" s="422"/>
      <c r="CH7" s="422"/>
      <c r="CI7" s="422"/>
      <c r="CJ7" s="422"/>
      <c r="CK7" s="422"/>
      <c r="CL7" s="422"/>
      <c r="CM7" s="422"/>
      <c r="CN7" s="422"/>
      <c r="CO7" s="422"/>
      <c r="CP7" s="422"/>
      <c r="CQ7" s="422"/>
      <c r="CR7" s="422"/>
      <c r="CS7" s="423"/>
      <c r="CT7" s="418">
        <v>9465574</v>
      </c>
      <c r="CU7" s="419"/>
      <c r="CV7" s="419"/>
      <c r="CW7" s="419"/>
      <c r="CX7" s="419"/>
      <c r="CY7" s="419"/>
      <c r="CZ7" s="419"/>
      <c r="DA7" s="420"/>
      <c r="DB7" s="418">
        <v>9010416</v>
      </c>
      <c r="DC7" s="419"/>
      <c r="DD7" s="419"/>
      <c r="DE7" s="419"/>
      <c r="DF7" s="419"/>
      <c r="DG7" s="419"/>
      <c r="DH7" s="419"/>
      <c r="DI7" s="420"/>
    </row>
    <row r="8" spans="1:119" ht="18.75" customHeight="1" thickBot="1" x14ac:dyDescent="0.2">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106</v>
      </c>
      <c r="AN8" s="448"/>
      <c r="AO8" s="448"/>
      <c r="AP8" s="448"/>
      <c r="AQ8" s="448"/>
      <c r="AR8" s="448"/>
      <c r="AS8" s="448"/>
      <c r="AT8" s="449"/>
      <c r="AU8" s="450" t="s">
        <v>107</v>
      </c>
      <c r="AV8" s="451"/>
      <c r="AW8" s="451"/>
      <c r="AX8" s="451"/>
      <c r="AY8" s="452" t="s">
        <v>108</v>
      </c>
      <c r="AZ8" s="453"/>
      <c r="BA8" s="453"/>
      <c r="BB8" s="453"/>
      <c r="BC8" s="453"/>
      <c r="BD8" s="453"/>
      <c r="BE8" s="453"/>
      <c r="BF8" s="453"/>
      <c r="BG8" s="453"/>
      <c r="BH8" s="453"/>
      <c r="BI8" s="453"/>
      <c r="BJ8" s="453"/>
      <c r="BK8" s="453"/>
      <c r="BL8" s="453"/>
      <c r="BM8" s="454"/>
      <c r="BN8" s="418">
        <v>444544</v>
      </c>
      <c r="BO8" s="419"/>
      <c r="BP8" s="419"/>
      <c r="BQ8" s="419"/>
      <c r="BR8" s="419"/>
      <c r="BS8" s="419"/>
      <c r="BT8" s="419"/>
      <c r="BU8" s="420"/>
      <c r="BV8" s="418">
        <v>258695</v>
      </c>
      <c r="BW8" s="419"/>
      <c r="BX8" s="419"/>
      <c r="BY8" s="419"/>
      <c r="BZ8" s="419"/>
      <c r="CA8" s="419"/>
      <c r="CB8" s="419"/>
      <c r="CC8" s="420"/>
      <c r="CD8" s="421" t="s">
        <v>109</v>
      </c>
      <c r="CE8" s="422"/>
      <c r="CF8" s="422"/>
      <c r="CG8" s="422"/>
      <c r="CH8" s="422"/>
      <c r="CI8" s="422"/>
      <c r="CJ8" s="422"/>
      <c r="CK8" s="422"/>
      <c r="CL8" s="422"/>
      <c r="CM8" s="422"/>
      <c r="CN8" s="422"/>
      <c r="CO8" s="422"/>
      <c r="CP8" s="422"/>
      <c r="CQ8" s="422"/>
      <c r="CR8" s="422"/>
      <c r="CS8" s="423"/>
      <c r="CT8" s="458">
        <v>0.27</v>
      </c>
      <c r="CU8" s="459"/>
      <c r="CV8" s="459"/>
      <c r="CW8" s="459"/>
      <c r="CX8" s="459"/>
      <c r="CY8" s="459"/>
      <c r="CZ8" s="459"/>
      <c r="DA8" s="460"/>
      <c r="DB8" s="458">
        <v>0.27</v>
      </c>
      <c r="DC8" s="459"/>
      <c r="DD8" s="459"/>
      <c r="DE8" s="459"/>
      <c r="DF8" s="459"/>
      <c r="DG8" s="459"/>
      <c r="DH8" s="459"/>
      <c r="DI8" s="460"/>
    </row>
    <row r="9" spans="1:119" ht="18.75" customHeight="1" thickBot="1" x14ac:dyDescent="0.2">
      <c r="A9" s="172"/>
      <c r="B9" s="412" t="s">
        <v>110</v>
      </c>
      <c r="C9" s="413"/>
      <c r="D9" s="413"/>
      <c r="E9" s="413"/>
      <c r="F9" s="413"/>
      <c r="G9" s="413"/>
      <c r="H9" s="413"/>
      <c r="I9" s="413"/>
      <c r="J9" s="413"/>
      <c r="K9" s="461"/>
      <c r="L9" s="462" t="s">
        <v>111</v>
      </c>
      <c r="M9" s="463"/>
      <c r="N9" s="463"/>
      <c r="O9" s="463"/>
      <c r="P9" s="463"/>
      <c r="Q9" s="464"/>
      <c r="R9" s="465">
        <v>20039</v>
      </c>
      <c r="S9" s="466"/>
      <c r="T9" s="466"/>
      <c r="U9" s="466"/>
      <c r="V9" s="467"/>
      <c r="W9" s="375" t="s">
        <v>112</v>
      </c>
      <c r="X9" s="376"/>
      <c r="Y9" s="376"/>
      <c r="Z9" s="376"/>
      <c r="AA9" s="376"/>
      <c r="AB9" s="376"/>
      <c r="AC9" s="376"/>
      <c r="AD9" s="376"/>
      <c r="AE9" s="376"/>
      <c r="AF9" s="376"/>
      <c r="AG9" s="376"/>
      <c r="AH9" s="376"/>
      <c r="AI9" s="376"/>
      <c r="AJ9" s="376"/>
      <c r="AK9" s="376"/>
      <c r="AL9" s="377"/>
      <c r="AM9" s="447" t="s">
        <v>113</v>
      </c>
      <c r="AN9" s="448"/>
      <c r="AO9" s="448"/>
      <c r="AP9" s="448"/>
      <c r="AQ9" s="448"/>
      <c r="AR9" s="448"/>
      <c r="AS9" s="448"/>
      <c r="AT9" s="449"/>
      <c r="AU9" s="450" t="s">
        <v>93</v>
      </c>
      <c r="AV9" s="451"/>
      <c r="AW9" s="451"/>
      <c r="AX9" s="451"/>
      <c r="AY9" s="452" t="s">
        <v>114</v>
      </c>
      <c r="AZ9" s="453"/>
      <c r="BA9" s="453"/>
      <c r="BB9" s="453"/>
      <c r="BC9" s="453"/>
      <c r="BD9" s="453"/>
      <c r="BE9" s="453"/>
      <c r="BF9" s="453"/>
      <c r="BG9" s="453"/>
      <c r="BH9" s="453"/>
      <c r="BI9" s="453"/>
      <c r="BJ9" s="453"/>
      <c r="BK9" s="453"/>
      <c r="BL9" s="453"/>
      <c r="BM9" s="454"/>
      <c r="BN9" s="418">
        <v>185849</v>
      </c>
      <c r="BO9" s="419"/>
      <c r="BP9" s="419"/>
      <c r="BQ9" s="419"/>
      <c r="BR9" s="419"/>
      <c r="BS9" s="419"/>
      <c r="BT9" s="419"/>
      <c r="BU9" s="420"/>
      <c r="BV9" s="418">
        <v>200336</v>
      </c>
      <c r="BW9" s="419"/>
      <c r="BX9" s="419"/>
      <c r="BY9" s="419"/>
      <c r="BZ9" s="419"/>
      <c r="CA9" s="419"/>
      <c r="CB9" s="419"/>
      <c r="CC9" s="420"/>
      <c r="CD9" s="421" t="s">
        <v>115</v>
      </c>
      <c r="CE9" s="422"/>
      <c r="CF9" s="422"/>
      <c r="CG9" s="422"/>
      <c r="CH9" s="422"/>
      <c r="CI9" s="422"/>
      <c r="CJ9" s="422"/>
      <c r="CK9" s="422"/>
      <c r="CL9" s="422"/>
      <c r="CM9" s="422"/>
      <c r="CN9" s="422"/>
      <c r="CO9" s="422"/>
      <c r="CP9" s="422"/>
      <c r="CQ9" s="422"/>
      <c r="CR9" s="422"/>
      <c r="CS9" s="423"/>
      <c r="CT9" s="415">
        <v>18.399999999999999</v>
      </c>
      <c r="CU9" s="416"/>
      <c r="CV9" s="416"/>
      <c r="CW9" s="416"/>
      <c r="CX9" s="416"/>
      <c r="CY9" s="416"/>
      <c r="CZ9" s="416"/>
      <c r="DA9" s="417"/>
      <c r="DB9" s="415">
        <v>18.100000000000001</v>
      </c>
      <c r="DC9" s="416"/>
      <c r="DD9" s="416"/>
      <c r="DE9" s="416"/>
      <c r="DF9" s="416"/>
      <c r="DG9" s="416"/>
      <c r="DH9" s="416"/>
      <c r="DI9" s="417"/>
    </row>
    <row r="10" spans="1:119" ht="18.75" customHeight="1" thickBot="1" x14ac:dyDescent="0.2">
      <c r="A10" s="172"/>
      <c r="B10" s="412"/>
      <c r="C10" s="413"/>
      <c r="D10" s="413"/>
      <c r="E10" s="413"/>
      <c r="F10" s="413"/>
      <c r="G10" s="413"/>
      <c r="H10" s="413"/>
      <c r="I10" s="413"/>
      <c r="J10" s="413"/>
      <c r="K10" s="461"/>
      <c r="L10" s="468" t="s">
        <v>116</v>
      </c>
      <c r="M10" s="448"/>
      <c r="N10" s="448"/>
      <c r="O10" s="448"/>
      <c r="P10" s="448"/>
      <c r="Q10" s="449"/>
      <c r="R10" s="469">
        <v>21909</v>
      </c>
      <c r="S10" s="470"/>
      <c r="T10" s="470"/>
      <c r="U10" s="470"/>
      <c r="V10" s="471"/>
      <c r="W10" s="406"/>
      <c r="X10" s="407"/>
      <c r="Y10" s="407"/>
      <c r="Z10" s="407"/>
      <c r="AA10" s="407"/>
      <c r="AB10" s="407"/>
      <c r="AC10" s="407"/>
      <c r="AD10" s="407"/>
      <c r="AE10" s="407"/>
      <c r="AF10" s="407"/>
      <c r="AG10" s="407"/>
      <c r="AH10" s="407"/>
      <c r="AI10" s="407"/>
      <c r="AJ10" s="407"/>
      <c r="AK10" s="407"/>
      <c r="AL10" s="410"/>
      <c r="AM10" s="447" t="s">
        <v>117</v>
      </c>
      <c r="AN10" s="448"/>
      <c r="AO10" s="448"/>
      <c r="AP10" s="448"/>
      <c r="AQ10" s="448"/>
      <c r="AR10" s="448"/>
      <c r="AS10" s="448"/>
      <c r="AT10" s="449"/>
      <c r="AU10" s="450" t="s">
        <v>118</v>
      </c>
      <c r="AV10" s="451"/>
      <c r="AW10" s="451"/>
      <c r="AX10" s="451"/>
      <c r="AY10" s="452" t="s">
        <v>119</v>
      </c>
      <c r="AZ10" s="453"/>
      <c r="BA10" s="453"/>
      <c r="BB10" s="453"/>
      <c r="BC10" s="453"/>
      <c r="BD10" s="453"/>
      <c r="BE10" s="453"/>
      <c r="BF10" s="453"/>
      <c r="BG10" s="453"/>
      <c r="BH10" s="453"/>
      <c r="BI10" s="453"/>
      <c r="BJ10" s="453"/>
      <c r="BK10" s="453"/>
      <c r="BL10" s="453"/>
      <c r="BM10" s="454"/>
      <c r="BN10" s="418">
        <v>156005</v>
      </c>
      <c r="BO10" s="419"/>
      <c r="BP10" s="419"/>
      <c r="BQ10" s="419"/>
      <c r="BR10" s="419"/>
      <c r="BS10" s="419"/>
      <c r="BT10" s="419"/>
      <c r="BU10" s="420"/>
      <c r="BV10" s="418">
        <v>5</v>
      </c>
      <c r="BW10" s="419"/>
      <c r="BX10" s="419"/>
      <c r="BY10" s="419"/>
      <c r="BZ10" s="419"/>
      <c r="CA10" s="419"/>
      <c r="CB10" s="419"/>
      <c r="CC10" s="420"/>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2"/>
      <c r="C11" s="413"/>
      <c r="D11" s="413"/>
      <c r="E11" s="413"/>
      <c r="F11" s="413"/>
      <c r="G11" s="413"/>
      <c r="H11" s="413"/>
      <c r="I11" s="413"/>
      <c r="J11" s="413"/>
      <c r="K11" s="461"/>
      <c r="L11" s="472" t="s">
        <v>121</v>
      </c>
      <c r="M11" s="473"/>
      <c r="N11" s="473"/>
      <c r="O11" s="473"/>
      <c r="P11" s="473"/>
      <c r="Q11" s="474"/>
      <c r="R11" s="475" t="s">
        <v>122</v>
      </c>
      <c r="S11" s="476"/>
      <c r="T11" s="476"/>
      <c r="U11" s="476"/>
      <c r="V11" s="477"/>
      <c r="W11" s="406"/>
      <c r="X11" s="407"/>
      <c r="Y11" s="407"/>
      <c r="Z11" s="407"/>
      <c r="AA11" s="407"/>
      <c r="AB11" s="407"/>
      <c r="AC11" s="407"/>
      <c r="AD11" s="407"/>
      <c r="AE11" s="407"/>
      <c r="AF11" s="407"/>
      <c r="AG11" s="407"/>
      <c r="AH11" s="407"/>
      <c r="AI11" s="407"/>
      <c r="AJ11" s="407"/>
      <c r="AK11" s="407"/>
      <c r="AL11" s="410"/>
      <c r="AM11" s="447" t="s">
        <v>123</v>
      </c>
      <c r="AN11" s="448"/>
      <c r="AO11" s="448"/>
      <c r="AP11" s="448"/>
      <c r="AQ11" s="448"/>
      <c r="AR11" s="448"/>
      <c r="AS11" s="448"/>
      <c r="AT11" s="449"/>
      <c r="AU11" s="450" t="s">
        <v>118</v>
      </c>
      <c r="AV11" s="451"/>
      <c r="AW11" s="451"/>
      <c r="AX11" s="451"/>
      <c r="AY11" s="452" t="s">
        <v>124</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125</v>
      </c>
      <c r="CE11" s="422"/>
      <c r="CF11" s="422"/>
      <c r="CG11" s="422"/>
      <c r="CH11" s="422"/>
      <c r="CI11" s="422"/>
      <c r="CJ11" s="422"/>
      <c r="CK11" s="422"/>
      <c r="CL11" s="422"/>
      <c r="CM11" s="422"/>
      <c r="CN11" s="422"/>
      <c r="CO11" s="422"/>
      <c r="CP11" s="422"/>
      <c r="CQ11" s="422"/>
      <c r="CR11" s="422"/>
      <c r="CS11" s="423"/>
      <c r="CT11" s="458" t="s">
        <v>126</v>
      </c>
      <c r="CU11" s="459"/>
      <c r="CV11" s="459"/>
      <c r="CW11" s="459"/>
      <c r="CX11" s="459"/>
      <c r="CY11" s="459"/>
      <c r="CZ11" s="459"/>
      <c r="DA11" s="460"/>
      <c r="DB11" s="458" t="s">
        <v>126</v>
      </c>
      <c r="DC11" s="459"/>
      <c r="DD11" s="459"/>
      <c r="DE11" s="459"/>
      <c r="DF11" s="459"/>
      <c r="DG11" s="459"/>
      <c r="DH11" s="459"/>
      <c r="DI11" s="460"/>
    </row>
    <row r="12" spans="1:119" ht="18.75" customHeight="1" x14ac:dyDescent="0.15">
      <c r="A12" s="172"/>
      <c r="B12" s="478" t="s">
        <v>127</v>
      </c>
      <c r="C12" s="479"/>
      <c r="D12" s="479"/>
      <c r="E12" s="479"/>
      <c r="F12" s="479"/>
      <c r="G12" s="479"/>
      <c r="H12" s="479"/>
      <c r="I12" s="479"/>
      <c r="J12" s="479"/>
      <c r="K12" s="480"/>
      <c r="L12" s="487" t="s">
        <v>128</v>
      </c>
      <c r="M12" s="488"/>
      <c r="N12" s="488"/>
      <c r="O12" s="488"/>
      <c r="P12" s="488"/>
      <c r="Q12" s="489"/>
      <c r="R12" s="490">
        <v>19658</v>
      </c>
      <c r="S12" s="491"/>
      <c r="T12" s="491"/>
      <c r="U12" s="491"/>
      <c r="V12" s="492"/>
      <c r="W12" s="493" t="s">
        <v>1</v>
      </c>
      <c r="X12" s="451"/>
      <c r="Y12" s="451"/>
      <c r="Z12" s="451"/>
      <c r="AA12" s="451"/>
      <c r="AB12" s="494"/>
      <c r="AC12" s="495" t="s">
        <v>129</v>
      </c>
      <c r="AD12" s="496"/>
      <c r="AE12" s="496"/>
      <c r="AF12" s="496"/>
      <c r="AG12" s="497"/>
      <c r="AH12" s="495" t="s">
        <v>130</v>
      </c>
      <c r="AI12" s="496"/>
      <c r="AJ12" s="496"/>
      <c r="AK12" s="496"/>
      <c r="AL12" s="498"/>
      <c r="AM12" s="447" t="s">
        <v>131</v>
      </c>
      <c r="AN12" s="448"/>
      <c r="AO12" s="448"/>
      <c r="AP12" s="448"/>
      <c r="AQ12" s="448"/>
      <c r="AR12" s="448"/>
      <c r="AS12" s="448"/>
      <c r="AT12" s="449"/>
      <c r="AU12" s="450" t="s">
        <v>132</v>
      </c>
      <c r="AV12" s="451"/>
      <c r="AW12" s="451"/>
      <c r="AX12" s="451"/>
      <c r="AY12" s="452" t="s">
        <v>133</v>
      </c>
      <c r="AZ12" s="453"/>
      <c r="BA12" s="453"/>
      <c r="BB12" s="453"/>
      <c r="BC12" s="453"/>
      <c r="BD12" s="453"/>
      <c r="BE12" s="453"/>
      <c r="BF12" s="453"/>
      <c r="BG12" s="453"/>
      <c r="BH12" s="453"/>
      <c r="BI12" s="453"/>
      <c r="BJ12" s="453"/>
      <c r="BK12" s="453"/>
      <c r="BL12" s="453"/>
      <c r="BM12" s="454"/>
      <c r="BN12" s="418">
        <v>0</v>
      </c>
      <c r="BO12" s="419"/>
      <c r="BP12" s="419"/>
      <c r="BQ12" s="419"/>
      <c r="BR12" s="419"/>
      <c r="BS12" s="419"/>
      <c r="BT12" s="419"/>
      <c r="BU12" s="420"/>
      <c r="BV12" s="418">
        <v>0</v>
      </c>
      <c r="BW12" s="419"/>
      <c r="BX12" s="419"/>
      <c r="BY12" s="419"/>
      <c r="BZ12" s="419"/>
      <c r="CA12" s="419"/>
      <c r="CB12" s="419"/>
      <c r="CC12" s="420"/>
      <c r="CD12" s="421" t="s">
        <v>134</v>
      </c>
      <c r="CE12" s="422"/>
      <c r="CF12" s="422"/>
      <c r="CG12" s="422"/>
      <c r="CH12" s="422"/>
      <c r="CI12" s="422"/>
      <c r="CJ12" s="422"/>
      <c r="CK12" s="422"/>
      <c r="CL12" s="422"/>
      <c r="CM12" s="422"/>
      <c r="CN12" s="422"/>
      <c r="CO12" s="422"/>
      <c r="CP12" s="422"/>
      <c r="CQ12" s="422"/>
      <c r="CR12" s="422"/>
      <c r="CS12" s="423"/>
      <c r="CT12" s="458" t="s">
        <v>126</v>
      </c>
      <c r="CU12" s="459"/>
      <c r="CV12" s="459"/>
      <c r="CW12" s="459"/>
      <c r="CX12" s="459"/>
      <c r="CY12" s="459"/>
      <c r="CZ12" s="459"/>
      <c r="DA12" s="460"/>
      <c r="DB12" s="458" t="s">
        <v>126</v>
      </c>
      <c r="DC12" s="459"/>
      <c r="DD12" s="459"/>
      <c r="DE12" s="459"/>
      <c r="DF12" s="459"/>
      <c r="DG12" s="459"/>
      <c r="DH12" s="459"/>
      <c r="DI12" s="460"/>
    </row>
    <row r="13" spans="1:119" ht="18.75" customHeight="1" x14ac:dyDescent="0.15">
      <c r="A13" s="172"/>
      <c r="B13" s="481"/>
      <c r="C13" s="482"/>
      <c r="D13" s="482"/>
      <c r="E13" s="482"/>
      <c r="F13" s="482"/>
      <c r="G13" s="482"/>
      <c r="H13" s="482"/>
      <c r="I13" s="482"/>
      <c r="J13" s="482"/>
      <c r="K13" s="483"/>
      <c r="L13" s="181"/>
      <c r="M13" s="509" t="s">
        <v>135</v>
      </c>
      <c r="N13" s="510"/>
      <c r="O13" s="510"/>
      <c r="P13" s="510"/>
      <c r="Q13" s="511"/>
      <c r="R13" s="502">
        <v>19540</v>
      </c>
      <c r="S13" s="503"/>
      <c r="T13" s="503"/>
      <c r="U13" s="503"/>
      <c r="V13" s="504"/>
      <c r="W13" s="434" t="s">
        <v>136</v>
      </c>
      <c r="X13" s="435"/>
      <c r="Y13" s="435"/>
      <c r="Z13" s="435"/>
      <c r="AA13" s="435"/>
      <c r="AB13" s="425"/>
      <c r="AC13" s="469">
        <v>1539</v>
      </c>
      <c r="AD13" s="470"/>
      <c r="AE13" s="470"/>
      <c r="AF13" s="470"/>
      <c r="AG13" s="512"/>
      <c r="AH13" s="469">
        <v>1743</v>
      </c>
      <c r="AI13" s="470"/>
      <c r="AJ13" s="470"/>
      <c r="AK13" s="470"/>
      <c r="AL13" s="471"/>
      <c r="AM13" s="447" t="s">
        <v>137</v>
      </c>
      <c r="AN13" s="448"/>
      <c r="AO13" s="448"/>
      <c r="AP13" s="448"/>
      <c r="AQ13" s="448"/>
      <c r="AR13" s="448"/>
      <c r="AS13" s="448"/>
      <c r="AT13" s="449"/>
      <c r="AU13" s="450" t="s">
        <v>132</v>
      </c>
      <c r="AV13" s="451"/>
      <c r="AW13" s="451"/>
      <c r="AX13" s="451"/>
      <c r="AY13" s="452" t="s">
        <v>138</v>
      </c>
      <c r="AZ13" s="453"/>
      <c r="BA13" s="453"/>
      <c r="BB13" s="453"/>
      <c r="BC13" s="453"/>
      <c r="BD13" s="453"/>
      <c r="BE13" s="453"/>
      <c r="BF13" s="453"/>
      <c r="BG13" s="453"/>
      <c r="BH13" s="453"/>
      <c r="BI13" s="453"/>
      <c r="BJ13" s="453"/>
      <c r="BK13" s="453"/>
      <c r="BL13" s="453"/>
      <c r="BM13" s="454"/>
      <c r="BN13" s="418">
        <v>341854</v>
      </c>
      <c r="BO13" s="419"/>
      <c r="BP13" s="419"/>
      <c r="BQ13" s="419"/>
      <c r="BR13" s="419"/>
      <c r="BS13" s="419"/>
      <c r="BT13" s="419"/>
      <c r="BU13" s="420"/>
      <c r="BV13" s="418">
        <v>200341</v>
      </c>
      <c r="BW13" s="419"/>
      <c r="BX13" s="419"/>
      <c r="BY13" s="419"/>
      <c r="BZ13" s="419"/>
      <c r="CA13" s="419"/>
      <c r="CB13" s="419"/>
      <c r="CC13" s="420"/>
      <c r="CD13" s="421" t="s">
        <v>139</v>
      </c>
      <c r="CE13" s="422"/>
      <c r="CF13" s="422"/>
      <c r="CG13" s="422"/>
      <c r="CH13" s="422"/>
      <c r="CI13" s="422"/>
      <c r="CJ13" s="422"/>
      <c r="CK13" s="422"/>
      <c r="CL13" s="422"/>
      <c r="CM13" s="422"/>
      <c r="CN13" s="422"/>
      <c r="CO13" s="422"/>
      <c r="CP13" s="422"/>
      <c r="CQ13" s="422"/>
      <c r="CR13" s="422"/>
      <c r="CS13" s="423"/>
      <c r="CT13" s="415">
        <v>14.3</v>
      </c>
      <c r="CU13" s="416"/>
      <c r="CV13" s="416"/>
      <c r="CW13" s="416"/>
      <c r="CX13" s="416"/>
      <c r="CY13" s="416"/>
      <c r="CZ13" s="416"/>
      <c r="DA13" s="417"/>
      <c r="DB13" s="415">
        <v>14.6</v>
      </c>
      <c r="DC13" s="416"/>
      <c r="DD13" s="416"/>
      <c r="DE13" s="416"/>
      <c r="DF13" s="416"/>
      <c r="DG13" s="416"/>
      <c r="DH13" s="416"/>
      <c r="DI13" s="417"/>
    </row>
    <row r="14" spans="1:119" ht="18.75" customHeight="1" thickBot="1" x14ac:dyDescent="0.2">
      <c r="A14" s="172"/>
      <c r="B14" s="481"/>
      <c r="C14" s="482"/>
      <c r="D14" s="482"/>
      <c r="E14" s="482"/>
      <c r="F14" s="482"/>
      <c r="G14" s="482"/>
      <c r="H14" s="482"/>
      <c r="I14" s="482"/>
      <c r="J14" s="482"/>
      <c r="K14" s="483"/>
      <c r="L14" s="499" t="s">
        <v>140</v>
      </c>
      <c r="M14" s="500"/>
      <c r="N14" s="500"/>
      <c r="O14" s="500"/>
      <c r="P14" s="500"/>
      <c r="Q14" s="501"/>
      <c r="R14" s="502">
        <v>20085</v>
      </c>
      <c r="S14" s="503"/>
      <c r="T14" s="503"/>
      <c r="U14" s="503"/>
      <c r="V14" s="504"/>
      <c r="W14" s="408"/>
      <c r="X14" s="409"/>
      <c r="Y14" s="409"/>
      <c r="Z14" s="409"/>
      <c r="AA14" s="409"/>
      <c r="AB14" s="398"/>
      <c r="AC14" s="505">
        <v>16.899999999999999</v>
      </c>
      <c r="AD14" s="506"/>
      <c r="AE14" s="506"/>
      <c r="AF14" s="506"/>
      <c r="AG14" s="507"/>
      <c r="AH14" s="505">
        <v>17.600000000000001</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141</v>
      </c>
      <c r="CE14" s="514"/>
      <c r="CF14" s="514"/>
      <c r="CG14" s="514"/>
      <c r="CH14" s="514"/>
      <c r="CI14" s="514"/>
      <c r="CJ14" s="514"/>
      <c r="CK14" s="514"/>
      <c r="CL14" s="514"/>
      <c r="CM14" s="514"/>
      <c r="CN14" s="514"/>
      <c r="CO14" s="514"/>
      <c r="CP14" s="514"/>
      <c r="CQ14" s="514"/>
      <c r="CR14" s="514"/>
      <c r="CS14" s="515"/>
      <c r="CT14" s="516">
        <v>107.8</v>
      </c>
      <c r="CU14" s="517"/>
      <c r="CV14" s="517"/>
      <c r="CW14" s="517"/>
      <c r="CX14" s="517"/>
      <c r="CY14" s="517"/>
      <c r="CZ14" s="517"/>
      <c r="DA14" s="518"/>
      <c r="DB14" s="516">
        <v>122.3</v>
      </c>
      <c r="DC14" s="517"/>
      <c r="DD14" s="517"/>
      <c r="DE14" s="517"/>
      <c r="DF14" s="517"/>
      <c r="DG14" s="517"/>
      <c r="DH14" s="517"/>
      <c r="DI14" s="518"/>
    </row>
    <row r="15" spans="1:119" ht="18.75" customHeight="1" x14ac:dyDescent="0.15">
      <c r="A15" s="172"/>
      <c r="B15" s="481"/>
      <c r="C15" s="482"/>
      <c r="D15" s="482"/>
      <c r="E15" s="482"/>
      <c r="F15" s="482"/>
      <c r="G15" s="482"/>
      <c r="H15" s="482"/>
      <c r="I15" s="482"/>
      <c r="J15" s="482"/>
      <c r="K15" s="483"/>
      <c r="L15" s="181"/>
      <c r="M15" s="509" t="s">
        <v>135</v>
      </c>
      <c r="N15" s="510"/>
      <c r="O15" s="510"/>
      <c r="P15" s="510"/>
      <c r="Q15" s="511"/>
      <c r="R15" s="502">
        <v>19955</v>
      </c>
      <c r="S15" s="503"/>
      <c r="T15" s="503"/>
      <c r="U15" s="503"/>
      <c r="V15" s="504"/>
      <c r="W15" s="434" t="s">
        <v>142</v>
      </c>
      <c r="X15" s="435"/>
      <c r="Y15" s="435"/>
      <c r="Z15" s="435"/>
      <c r="AA15" s="435"/>
      <c r="AB15" s="425"/>
      <c r="AC15" s="469">
        <v>1154</v>
      </c>
      <c r="AD15" s="470"/>
      <c r="AE15" s="470"/>
      <c r="AF15" s="470"/>
      <c r="AG15" s="512"/>
      <c r="AH15" s="469">
        <v>1267</v>
      </c>
      <c r="AI15" s="470"/>
      <c r="AJ15" s="470"/>
      <c r="AK15" s="470"/>
      <c r="AL15" s="471"/>
      <c r="AM15" s="447"/>
      <c r="AN15" s="448"/>
      <c r="AO15" s="448"/>
      <c r="AP15" s="448"/>
      <c r="AQ15" s="448"/>
      <c r="AR15" s="448"/>
      <c r="AS15" s="448"/>
      <c r="AT15" s="449"/>
      <c r="AU15" s="450"/>
      <c r="AV15" s="451"/>
      <c r="AW15" s="451"/>
      <c r="AX15" s="451"/>
      <c r="AY15" s="378" t="s">
        <v>143</v>
      </c>
      <c r="AZ15" s="379"/>
      <c r="BA15" s="379"/>
      <c r="BB15" s="379"/>
      <c r="BC15" s="379"/>
      <c r="BD15" s="379"/>
      <c r="BE15" s="379"/>
      <c r="BF15" s="379"/>
      <c r="BG15" s="379"/>
      <c r="BH15" s="379"/>
      <c r="BI15" s="379"/>
      <c r="BJ15" s="379"/>
      <c r="BK15" s="379"/>
      <c r="BL15" s="379"/>
      <c r="BM15" s="380"/>
      <c r="BN15" s="381">
        <v>2232263</v>
      </c>
      <c r="BO15" s="382"/>
      <c r="BP15" s="382"/>
      <c r="BQ15" s="382"/>
      <c r="BR15" s="382"/>
      <c r="BS15" s="382"/>
      <c r="BT15" s="382"/>
      <c r="BU15" s="383"/>
      <c r="BV15" s="381">
        <v>2310420</v>
      </c>
      <c r="BW15" s="382"/>
      <c r="BX15" s="382"/>
      <c r="BY15" s="382"/>
      <c r="BZ15" s="382"/>
      <c r="CA15" s="382"/>
      <c r="CB15" s="382"/>
      <c r="CC15" s="383"/>
      <c r="CD15" s="519" t="s">
        <v>144</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1"/>
      <c r="C16" s="482"/>
      <c r="D16" s="482"/>
      <c r="E16" s="482"/>
      <c r="F16" s="482"/>
      <c r="G16" s="482"/>
      <c r="H16" s="482"/>
      <c r="I16" s="482"/>
      <c r="J16" s="482"/>
      <c r="K16" s="483"/>
      <c r="L16" s="499" t="s">
        <v>145</v>
      </c>
      <c r="M16" s="522"/>
      <c r="N16" s="522"/>
      <c r="O16" s="522"/>
      <c r="P16" s="522"/>
      <c r="Q16" s="523"/>
      <c r="R16" s="524" t="s">
        <v>146</v>
      </c>
      <c r="S16" s="525"/>
      <c r="T16" s="525"/>
      <c r="U16" s="525"/>
      <c r="V16" s="526"/>
      <c r="W16" s="408"/>
      <c r="X16" s="409"/>
      <c r="Y16" s="409"/>
      <c r="Z16" s="409"/>
      <c r="AA16" s="409"/>
      <c r="AB16" s="398"/>
      <c r="AC16" s="505">
        <v>12.7</v>
      </c>
      <c r="AD16" s="506"/>
      <c r="AE16" s="506"/>
      <c r="AF16" s="506"/>
      <c r="AG16" s="507"/>
      <c r="AH16" s="505">
        <v>12.8</v>
      </c>
      <c r="AI16" s="506"/>
      <c r="AJ16" s="506"/>
      <c r="AK16" s="506"/>
      <c r="AL16" s="508"/>
      <c r="AM16" s="447"/>
      <c r="AN16" s="448"/>
      <c r="AO16" s="448"/>
      <c r="AP16" s="448"/>
      <c r="AQ16" s="448"/>
      <c r="AR16" s="448"/>
      <c r="AS16" s="448"/>
      <c r="AT16" s="449"/>
      <c r="AU16" s="450"/>
      <c r="AV16" s="451"/>
      <c r="AW16" s="451"/>
      <c r="AX16" s="451"/>
      <c r="AY16" s="452" t="s">
        <v>147</v>
      </c>
      <c r="AZ16" s="453"/>
      <c r="BA16" s="453"/>
      <c r="BB16" s="453"/>
      <c r="BC16" s="453"/>
      <c r="BD16" s="453"/>
      <c r="BE16" s="453"/>
      <c r="BF16" s="453"/>
      <c r="BG16" s="453"/>
      <c r="BH16" s="453"/>
      <c r="BI16" s="453"/>
      <c r="BJ16" s="453"/>
      <c r="BK16" s="453"/>
      <c r="BL16" s="453"/>
      <c r="BM16" s="454"/>
      <c r="BN16" s="418">
        <v>8604073</v>
      </c>
      <c r="BO16" s="419"/>
      <c r="BP16" s="419"/>
      <c r="BQ16" s="419"/>
      <c r="BR16" s="419"/>
      <c r="BS16" s="419"/>
      <c r="BT16" s="419"/>
      <c r="BU16" s="420"/>
      <c r="BV16" s="418">
        <v>8213363</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2"/>
      <c r="B17" s="484"/>
      <c r="C17" s="485"/>
      <c r="D17" s="485"/>
      <c r="E17" s="485"/>
      <c r="F17" s="485"/>
      <c r="G17" s="485"/>
      <c r="H17" s="485"/>
      <c r="I17" s="485"/>
      <c r="J17" s="485"/>
      <c r="K17" s="486"/>
      <c r="L17" s="186"/>
      <c r="M17" s="529" t="s">
        <v>148</v>
      </c>
      <c r="N17" s="530"/>
      <c r="O17" s="530"/>
      <c r="P17" s="530"/>
      <c r="Q17" s="531"/>
      <c r="R17" s="524" t="s">
        <v>146</v>
      </c>
      <c r="S17" s="525"/>
      <c r="T17" s="525"/>
      <c r="U17" s="525"/>
      <c r="V17" s="526"/>
      <c r="W17" s="434" t="s">
        <v>149</v>
      </c>
      <c r="X17" s="435"/>
      <c r="Y17" s="435"/>
      <c r="Z17" s="435"/>
      <c r="AA17" s="435"/>
      <c r="AB17" s="425"/>
      <c r="AC17" s="469">
        <v>6388</v>
      </c>
      <c r="AD17" s="470"/>
      <c r="AE17" s="470"/>
      <c r="AF17" s="470"/>
      <c r="AG17" s="512"/>
      <c r="AH17" s="469">
        <v>6885</v>
      </c>
      <c r="AI17" s="470"/>
      <c r="AJ17" s="470"/>
      <c r="AK17" s="470"/>
      <c r="AL17" s="471"/>
      <c r="AM17" s="447"/>
      <c r="AN17" s="448"/>
      <c r="AO17" s="448"/>
      <c r="AP17" s="448"/>
      <c r="AQ17" s="448"/>
      <c r="AR17" s="448"/>
      <c r="AS17" s="448"/>
      <c r="AT17" s="449"/>
      <c r="AU17" s="450"/>
      <c r="AV17" s="451"/>
      <c r="AW17" s="451"/>
      <c r="AX17" s="451"/>
      <c r="AY17" s="452" t="s">
        <v>150</v>
      </c>
      <c r="AZ17" s="453"/>
      <c r="BA17" s="453"/>
      <c r="BB17" s="453"/>
      <c r="BC17" s="453"/>
      <c r="BD17" s="453"/>
      <c r="BE17" s="453"/>
      <c r="BF17" s="453"/>
      <c r="BG17" s="453"/>
      <c r="BH17" s="453"/>
      <c r="BI17" s="453"/>
      <c r="BJ17" s="453"/>
      <c r="BK17" s="453"/>
      <c r="BL17" s="453"/>
      <c r="BM17" s="454"/>
      <c r="BN17" s="418">
        <v>2754366</v>
      </c>
      <c r="BO17" s="419"/>
      <c r="BP17" s="419"/>
      <c r="BQ17" s="419"/>
      <c r="BR17" s="419"/>
      <c r="BS17" s="419"/>
      <c r="BT17" s="419"/>
      <c r="BU17" s="420"/>
      <c r="BV17" s="418">
        <v>2843559</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2"/>
      <c r="B18" s="540" t="s">
        <v>151</v>
      </c>
      <c r="C18" s="461"/>
      <c r="D18" s="461"/>
      <c r="E18" s="541"/>
      <c r="F18" s="541"/>
      <c r="G18" s="541"/>
      <c r="H18" s="541"/>
      <c r="I18" s="541"/>
      <c r="J18" s="541"/>
      <c r="K18" s="541"/>
      <c r="L18" s="542">
        <v>529.41999999999996</v>
      </c>
      <c r="M18" s="542"/>
      <c r="N18" s="542"/>
      <c r="O18" s="542"/>
      <c r="P18" s="542"/>
      <c r="Q18" s="542"/>
      <c r="R18" s="543"/>
      <c r="S18" s="543"/>
      <c r="T18" s="543"/>
      <c r="U18" s="543"/>
      <c r="V18" s="544"/>
      <c r="W18" s="436"/>
      <c r="X18" s="437"/>
      <c r="Y18" s="437"/>
      <c r="Z18" s="437"/>
      <c r="AA18" s="437"/>
      <c r="AB18" s="428"/>
      <c r="AC18" s="545">
        <v>70.3</v>
      </c>
      <c r="AD18" s="546"/>
      <c r="AE18" s="546"/>
      <c r="AF18" s="546"/>
      <c r="AG18" s="547"/>
      <c r="AH18" s="545">
        <v>69.599999999999994</v>
      </c>
      <c r="AI18" s="546"/>
      <c r="AJ18" s="546"/>
      <c r="AK18" s="546"/>
      <c r="AL18" s="548"/>
      <c r="AM18" s="447"/>
      <c r="AN18" s="448"/>
      <c r="AO18" s="448"/>
      <c r="AP18" s="448"/>
      <c r="AQ18" s="448"/>
      <c r="AR18" s="448"/>
      <c r="AS18" s="448"/>
      <c r="AT18" s="449"/>
      <c r="AU18" s="450"/>
      <c r="AV18" s="451"/>
      <c r="AW18" s="451"/>
      <c r="AX18" s="451"/>
      <c r="AY18" s="452" t="s">
        <v>152</v>
      </c>
      <c r="AZ18" s="453"/>
      <c r="BA18" s="453"/>
      <c r="BB18" s="453"/>
      <c r="BC18" s="453"/>
      <c r="BD18" s="453"/>
      <c r="BE18" s="453"/>
      <c r="BF18" s="453"/>
      <c r="BG18" s="453"/>
      <c r="BH18" s="453"/>
      <c r="BI18" s="453"/>
      <c r="BJ18" s="453"/>
      <c r="BK18" s="453"/>
      <c r="BL18" s="453"/>
      <c r="BM18" s="454"/>
      <c r="BN18" s="418">
        <v>7735643</v>
      </c>
      <c r="BO18" s="419"/>
      <c r="BP18" s="419"/>
      <c r="BQ18" s="419"/>
      <c r="BR18" s="419"/>
      <c r="BS18" s="419"/>
      <c r="BT18" s="419"/>
      <c r="BU18" s="420"/>
      <c r="BV18" s="418">
        <v>7702177</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2"/>
      <c r="B19" s="540" t="s">
        <v>153</v>
      </c>
      <c r="C19" s="461"/>
      <c r="D19" s="461"/>
      <c r="E19" s="541"/>
      <c r="F19" s="541"/>
      <c r="G19" s="541"/>
      <c r="H19" s="541"/>
      <c r="I19" s="541"/>
      <c r="J19" s="541"/>
      <c r="K19" s="541"/>
      <c r="L19" s="549">
        <v>38</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154</v>
      </c>
      <c r="AZ19" s="453"/>
      <c r="BA19" s="453"/>
      <c r="BB19" s="453"/>
      <c r="BC19" s="453"/>
      <c r="BD19" s="453"/>
      <c r="BE19" s="453"/>
      <c r="BF19" s="453"/>
      <c r="BG19" s="453"/>
      <c r="BH19" s="453"/>
      <c r="BI19" s="453"/>
      <c r="BJ19" s="453"/>
      <c r="BK19" s="453"/>
      <c r="BL19" s="453"/>
      <c r="BM19" s="454"/>
      <c r="BN19" s="418">
        <v>11453712</v>
      </c>
      <c r="BO19" s="419"/>
      <c r="BP19" s="419"/>
      <c r="BQ19" s="419"/>
      <c r="BR19" s="419"/>
      <c r="BS19" s="419"/>
      <c r="BT19" s="419"/>
      <c r="BU19" s="420"/>
      <c r="BV19" s="418">
        <v>10983024</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2"/>
      <c r="B20" s="540" t="s">
        <v>155</v>
      </c>
      <c r="C20" s="461"/>
      <c r="D20" s="461"/>
      <c r="E20" s="541"/>
      <c r="F20" s="541"/>
      <c r="G20" s="541"/>
      <c r="H20" s="541"/>
      <c r="I20" s="541"/>
      <c r="J20" s="541"/>
      <c r="K20" s="541"/>
      <c r="L20" s="549">
        <v>9198</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2"/>
      <c r="B21" s="558" t="s">
        <v>156</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2"/>
      <c r="B22" s="588" t="s">
        <v>157</v>
      </c>
      <c r="C22" s="562"/>
      <c r="D22" s="563"/>
      <c r="E22" s="430" t="s">
        <v>1</v>
      </c>
      <c r="F22" s="435"/>
      <c r="G22" s="435"/>
      <c r="H22" s="435"/>
      <c r="I22" s="435"/>
      <c r="J22" s="435"/>
      <c r="K22" s="425"/>
      <c r="L22" s="430" t="s">
        <v>158</v>
      </c>
      <c r="M22" s="435"/>
      <c r="N22" s="435"/>
      <c r="O22" s="435"/>
      <c r="P22" s="425"/>
      <c r="Q22" s="593" t="s">
        <v>159</v>
      </c>
      <c r="R22" s="594"/>
      <c r="S22" s="594"/>
      <c r="T22" s="594"/>
      <c r="U22" s="594"/>
      <c r="V22" s="595"/>
      <c r="W22" s="561" t="s">
        <v>160</v>
      </c>
      <c r="X22" s="562"/>
      <c r="Y22" s="563"/>
      <c r="Z22" s="430" t="s">
        <v>1</v>
      </c>
      <c r="AA22" s="435"/>
      <c r="AB22" s="435"/>
      <c r="AC22" s="435"/>
      <c r="AD22" s="435"/>
      <c r="AE22" s="435"/>
      <c r="AF22" s="435"/>
      <c r="AG22" s="425"/>
      <c r="AH22" s="599" t="s">
        <v>161</v>
      </c>
      <c r="AI22" s="435"/>
      <c r="AJ22" s="435"/>
      <c r="AK22" s="435"/>
      <c r="AL22" s="425"/>
      <c r="AM22" s="599" t="s">
        <v>162</v>
      </c>
      <c r="AN22" s="600"/>
      <c r="AO22" s="600"/>
      <c r="AP22" s="600"/>
      <c r="AQ22" s="600"/>
      <c r="AR22" s="601"/>
      <c r="AS22" s="593" t="s">
        <v>159</v>
      </c>
      <c r="AT22" s="594"/>
      <c r="AU22" s="594"/>
      <c r="AV22" s="594"/>
      <c r="AW22" s="594"/>
      <c r="AX22" s="605"/>
      <c r="AY22" s="378" t="s">
        <v>163</v>
      </c>
      <c r="AZ22" s="379"/>
      <c r="BA22" s="379"/>
      <c r="BB22" s="379"/>
      <c r="BC22" s="379"/>
      <c r="BD22" s="379"/>
      <c r="BE22" s="379"/>
      <c r="BF22" s="379"/>
      <c r="BG22" s="379"/>
      <c r="BH22" s="379"/>
      <c r="BI22" s="379"/>
      <c r="BJ22" s="379"/>
      <c r="BK22" s="379"/>
      <c r="BL22" s="379"/>
      <c r="BM22" s="380"/>
      <c r="BN22" s="381">
        <v>22182134</v>
      </c>
      <c r="BO22" s="382"/>
      <c r="BP22" s="382"/>
      <c r="BQ22" s="382"/>
      <c r="BR22" s="382"/>
      <c r="BS22" s="382"/>
      <c r="BT22" s="382"/>
      <c r="BU22" s="383"/>
      <c r="BV22" s="381">
        <v>22162746</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164</v>
      </c>
      <c r="AZ23" s="453"/>
      <c r="BA23" s="453"/>
      <c r="BB23" s="453"/>
      <c r="BC23" s="453"/>
      <c r="BD23" s="453"/>
      <c r="BE23" s="453"/>
      <c r="BF23" s="453"/>
      <c r="BG23" s="453"/>
      <c r="BH23" s="453"/>
      <c r="BI23" s="453"/>
      <c r="BJ23" s="453"/>
      <c r="BK23" s="453"/>
      <c r="BL23" s="453"/>
      <c r="BM23" s="454"/>
      <c r="BN23" s="418">
        <v>17362887</v>
      </c>
      <c r="BO23" s="419"/>
      <c r="BP23" s="419"/>
      <c r="BQ23" s="419"/>
      <c r="BR23" s="419"/>
      <c r="BS23" s="419"/>
      <c r="BT23" s="419"/>
      <c r="BU23" s="420"/>
      <c r="BV23" s="418">
        <v>17647506</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2"/>
      <c r="B24" s="589"/>
      <c r="C24" s="565"/>
      <c r="D24" s="566"/>
      <c r="E24" s="468" t="s">
        <v>165</v>
      </c>
      <c r="F24" s="448"/>
      <c r="G24" s="448"/>
      <c r="H24" s="448"/>
      <c r="I24" s="448"/>
      <c r="J24" s="448"/>
      <c r="K24" s="449"/>
      <c r="L24" s="469">
        <v>1</v>
      </c>
      <c r="M24" s="470"/>
      <c r="N24" s="470"/>
      <c r="O24" s="470"/>
      <c r="P24" s="512"/>
      <c r="Q24" s="469">
        <v>8320</v>
      </c>
      <c r="R24" s="470"/>
      <c r="S24" s="470"/>
      <c r="T24" s="470"/>
      <c r="U24" s="470"/>
      <c r="V24" s="512"/>
      <c r="W24" s="564"/>
      <c r="X24" s="565"/>
      <c r="Y24" s="566"/>
      <c r="Z24" s="468" t="s">
        <v>166</v>
      </c>
      <c r="AA24" s="448"/>
      <c r="AB24" s="448"/>
      <c r="AC24" s="448"/>
      <c r="AD24" s="448"/>
      <c r="AE24" s="448"/>
      <c r="AF24" s="448"/>
      <c r="AG24" s="449"/>
      <c r="AH24" s="469">
        <v>206</v>
      </c>
      <c r="AI24" s="470"/>
      <c r="AJ24" s="470"/>
      <c r="AK24" s="470"/>
      <c r="AL24" s="512"/>
      <c r="AM24" s="469">
        <v>634892</v>
      </c>
      <c r="AN24" s="470"/>
      <c r="AO24" s="470"/>
      <c r="AP24" s="470"/>
      <c r="AQ24" s="470"/>
      <c r="AR24" s="512"/>
      <c r="AS24" s="469">
        <v>3082</v>
      </c>
      <c r="AT24" s="470"/>
      <c r="AU24" s="470"/>
      <c r="AV24" s="470"/>
      <c r="AW24" s="470"/>
      <c r="AX24" s="471"/>
      <c r="AY24" s="534" t="s">
        <v>167</v>
      </c>
      <c r="AZ24" s="535"/>
      <c r="BA24" s="535"/>
      <c r="BB24" s="535"/>
      <c r="BC24" s="535"/>
      <c r="BD24" s="535"/>
      <c r="BE24" s="535"/>
      <c r="BF24" s="535"/>
      <c r="BG24" s="535"/>
      <c r="BH24" s="535"/>
      <c r="BI24" s="535"/>
      <c r="BJ24" s="535"/>
      <c r="BK24" s="535"/>
      <c r="BL24" s="535"/>
      <c r="BM24" s="536"/>
      <c r="BN24" s="418">
        <v>17161218</v>
      </c>
      <c r="BO24" s="419"/>
      <c r="BP24" s="419"/>
      <c r="BQ24" s="419"/>
      <c r="BR24" s="419"/>
      <c r="BS24" s="419"/>
      <c r="BT24" s="419"/>
      <c r="BU24" s="420"/>
      <c r="BV24" s="418">
        <v>17009515</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2"/>
      <c r="B25" s="589"/>
      <c r="C25" s="565"/>
      <c r="D25" s="566"/>
      <c r="E25" s="468" t="s">
        <v>168</v>
      </c>
      <c r="F25" s="448"/>
      <c r="G25" s="448"/>
      <c r="H25" s="448"/>
      <c r="I25" s="448"/>
      <c r="J25" s="448"/>
      <c r="K25" s="449"/>
      <c r="L25" s="469">
        <v>1</v>
      </c>
      <c r="M25" s="470"/>
      <c r="N25" s="470"/>
      <c r="O25" s="470"/>
      <c r="P25" s="512"/>
      <c r="Q25" s="469">
        <v>6840</v>
      </c>
      <c r="R25" s="470"/>
      <c r="S25" s="470"/>
      <c r="T25" s="470"/>
      <c r="U25" s="470"/>
      <c r="V25" s="512"/>
      <c r="W25" s="564"/>
      <c r="X25" s="565"/>
      <c r="Y25" s="566"/>
      <c r="Z25" s="468" t="s">
        <v>169</v>
      </c>
      <c r="AA25" s="448"/>
      <c r="AB25" s="448"/>
      <c r="AC25" s="448"/>
      <c r="AD25" s="448"/>
      <c r="AE25" s="448"/>
      <c r="AF25" s="448"/>
      <c r="AG25" s="449"/>
      <c r="AH25" s="469" t="s">
        <v>170</v>
      </c>
      <c r="AI25" s="470"/>
      <c r="AJ25" s="470"/>
      <c r="AK25" s="470"/>
      <c r="AL25" s="512"/>
      <c r="AM25" s="469" t="s">
        <v>126</v>
      </c>
      <c r="AN25" s="470"/>
      <c r="AO25" s="470"/>
      <c r="AP25" s="470"/>
      <c r="AQ25" s="470"/>
      <c r="AR25" s="512"/>
      <c r="AS25" s="469" t="s">
        <v>126</v>
      </c>
      <c r="AT25" s="470"/>
      <c r="AU25" s="470"/>
      <c r="AV25" s="470"/>
      <c r="AW25" s="470"/>
      <c r="AX25" s="471"/>
      <c r="AY25" s="378" t="s">
        <v>171</v>
      </c>
      <c r="AZ25" s="379"/>
      <c r="BA25" s="379"/>
      <c r="BB25" s="379"/>
      <c r="BC25" s="379"/>
      <c r="BD25" s="379"/>
      <c r="BE25" s="379"/>
      <c r="BF25" s="379"/>
      <c r="BG25" s="379"/>
      <c r="BH25" s="379"/>
      <c r="BI25" s="379"/>
      <c r="BJ25" s="379"/>
      <c r="BK25" s="379"/>
      <c r="BL25" s="379"/>
      <c r="BM25" s="380"/>
      <c r="BN25" s="381">
        <v>5580294</v>
      </c>
      <c r="BO25" s="382"/>
      <c r="BP25" s="382"/>
      <c r="BQ25" s="382"/>
      <c r="BR25" s="382"/>
      <c r="BS25" s="382"/>
      <c r="BT25" s="382"/>
      <c r="BU25" s="383"/>
      <c r="BV25" s="381">
        <v>1989744</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2"/>
      <c r="B26" s="589"/>
      <c r="C26" s="565"/>
      <c r="D26" s="566"/>
      <c r="E26" s="468" t="s">
        <v>172</v>
      </c>
      <c r="F26" s="448"/>
      <c r="G26" s="448"/>
      <c r="H26" s="448"/>
      <c r="I26" s="448"/>
      <c r="J26" s="448"/>
      <c r="K26" s="449"/>
      <c r="L26" s="469">
        <v>1</v>
      </c>
      <c r="M26" s="470"/>
      <c r="N26" s="470"/>
      <c r="O26" s="470"/>
      <c r="P26" s="512"/>
      <c r="Q26" s="469">
        <v>6060</v>
      </c>
      <c r="R26" s="470"/>
      <c r="S26" s="470"/>
      <c r="T26" s="470"/>
      <c r="U26" s="470"/>
      <c r="V26" s="512"/>
      <c r="W26" s="564"/>
      <c r="X26" s="565"/>
      <c r="Y26" s="566"/>
      <c r="Z26" s="468" t="s">
        <v>173</v>
      </c>
      <c r="AA26" s="570"/>
      <c r="AB26" s="570"/>
      <c r="AC26" s="570"/>
      <c r="AD26" s="570"/>
      <c r="AE26" s="570"/>
      <c r="AF26" s="570"/>
      <c r="AG26" s="571"/>
      <c r="AH26" s="469" t="s">
        <v>170</v>
      </c>
      <c r="AI26" s="470"/>
      <c r="AJ26" s="470"/>
      <c r="AK26" s="470"/>
      <c r="AL26" s="512"/>
      <c r="AM26" s="469" t="s">
        <v>170</v>
      </c>
      <c r="AN26" s="470"/>
      <c r="AO26" s="470"/>
      <c r="AP26" s="470"/>
      <c r="AQ26" s="470"/>
      <c r="AR26" s="512"/>
      <c r="AS26" s="469" t="s">
        <v>170</v>
      </c>
      <c r="AT26" s="470"/>
      <c r="AU26" s="470"/>
      <c r="AV26" s="470"/>
      <c r="AW26" s="470"/>
      <c r="AX26" s="471"/>
      <c r="AY26" s="421" t="s">
        <v>174</v>
      </c>
      <c r="AZ26" s="422"/>
      <c r="BA26" s="422"/>
      <c r="BB26" s="422"/>
      <c r="BC26" s="422"/>
      <c r="BD26" s="422"/>
      <c r="BE26" s="422"/>
      <c r="BF26" s="422"/>
      <c r="BG26" s="422"/>
      <c r="BH26" s="422"/>
      <c r="BI26" s="422"/>
      <c r="BJ26" s="422"/>
      <c r="BK26" s="422"/>
      <c r="BL26" s="422"/>
      <c r="BM26" s="423"/>
      <c r="BN26" s="418" t="s">
        <v>170</v>
      </c>
      <c r="BO26" s="419"/>
      <c r="BP26" s="419"/>
      <c r="BQ26" s="419"/>
      <c r="BR26" s="419"/>
      <c r="BS26" s="419"/>
      <c r="BT26" s="419"/>
      <c r="BU26" s="420"/>
      <c r="BV26" s="418" t="s">
        <v>170</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2"/>
      <c r="B27" s="589"/>
      <c r="C27" s="565"/>
      <c r="D27" s="566"/>
      <c r="E27" s="468" t="s">
        <v>175</v>
      </c>
      <c r="F27" s="448"/>
      <c r="G27" s="448"/>
      <c r="H27" s="448"/>
      <c r="I27" s="448"/>
      <c r="J27" s="448"/>
      <c r="K27" s="449"/>
      <c r="L27" s="469">
        <v>1</v>
      </c>
      <c r="M27" s="470"/>
      <c r="N27" s="470"/>
      <c r="O27" s="470"/>
      <c r="P27" s="512"/>
      <c r="Q27" s="469">
        <v>4000</v>
      </c>
      <c r="R27" s="470"/>
      <c r="S27" s="470"/>
      <c r="T27" s="470"/>
      <c r="U27" s="470"/>
      <c r="V27" s="512"/>
      <c r="W27" s="564"/>
      <c r="X27" s="565"/>
      <c r="Y27" s="566"/>
      <c r="Z27" s="468" t="s">
        <v>176</v>
      </c>
      <c r="AA27" s="448"/>
      <c r="AB27" s="448"/>
      <c r="AC27" s="448"/>
      <c r="AD27" s="448"/>
      <c r="AE27" s="448"/>
      <c r="AF27" s="448"/>
      <c r="AG27" s="449"/>
      <c r="AH27" s="469">
        <v>10</v>
      </c>
      <c r="AI27" s="470"/>
      <c r="AJ27" s="470"/>
      <c r="AK27" s="470"/>
      <c r="AL27" s="512"/>
      <c r="AM27" s="469">
        <v>37341</v>
      </c>
      <c r="AN27" s="470"/>
      <c r="AO27" s="470"/>
      <c r="AP27" s="470"/>
      <c r="AQ27" s="470"/>
      <c r="AR27" s="512"/>
      <c r="AS27" s="469">
        <v>3734</v>
      </c>
      <c r="AT27" s="470"/>
      <c r="AU27" s="470"/>
      <c r="AV27" s="470"/>
      <c r="AW27" s="470"/>
      <c r="AX27" s="471"/>
      <c r="AY27" s="513" t="s">
        <v>177</v>
      </c>
      <c r="AZ27" s="514"/>
      <c r="BA27" s="514"/>
      <c r="BB27" s="514"/>
      <c r="BC27" s="514"/>
      <c r="BD27" s="514"/>
      <c r="BE27" s="514"/>
      <c r="BF27" s="514"/>
      <c r="BG27" s="514"/>
      <c r="BH27" s="514"/>
      <c r="BI27" s="514"/>
      <c r="BJ27" s="514"/>
      <c r="BK27" s="514"/>
      <c r="BL27" s="514"/>
      <c r="BM27" s="515"/>
      <c r="BN27" s="537">
        <v>249510</v>
      </c>
      <c r="BO27" s="538"/>
      <c r="BP27" s="538"/>
      <c r="BQ27" s="538"/>
      <c r="BR27" s="538"/>
      <c r="BS27" s="538"/>
      <c r="BT27" s="538"/>
      <c r="BU27" s="539"/>
      <c r="BV27" s="537">
        <v>249179</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2"/>
      <c r="B28" s="589"/>
      <c r="C28" s="565"/>
      <c r="D28" s="566"/>
      <c r="E28" s="468" t="s">
        <v>178</v>
      </c>
      <c r="F28" s="448"/>
      <c r="G28" s="448"/>
      <c r="H28" s="448"/>
      <c r="I28" s="448"/>
      <c r="J28" s="448"/>
      <c r="K28" s="449"/>
      <c r="L28" s="469">
        <v>1</v>
      </c>
      <c r="M28" s="470"/>
      <c r="N28" s="470"/>
      <c r="O28" s="470"/>
      <c r="P28" s="512"/>
      <c r="Q28" s="469">
        <v>3500</v>
      </c>
      <c r="R28" s="470"/>
      <c r="S28" s="470"/>
      <c r="T28" s="470"/>
      <c r="U28" s="470"/>
      <c r="V28" s="512"/>
      <c r="W28" s="564"/>
      <c r="X28" s="565"/>
      <c r="Y28" s="566"/>
      <c r="Z28" s="468" t="s">
        <v>179</v>
      </c>
      <c r="AA28" s="448"/>
      <c r="AB28" s="448"/>
      <c r="AC28" s="448"/>
      <c r="AD28" s="448"/>
      <c r="AE28" s="448"/>
      <c r="AF28" s="448"/>
      <c r="AG28" s="449"/>
      <c r="AH28" s="469" t="s">
        <v>126</v>
      </c>
      <c r="AI28" s="470"/>
      <c r="AJ28" s="470"/>
      <c r="AK28" s="470"/>
      <c r="AL28" s="512"/>
      <c r="AM28" s="469" t="s">
        <v>170</v>
      </c>
      <c r="AN28" s="470"/>
      <c r="AO28" s="470"/>
      <c r="AP28" s="470"/>
      <c r="AQ28" s="470"/>
      <c r="AR28" s="512"/>
      <c r="AS28" s="469" t="s">
        <v>126</v>
      </c>
      <c r="AT28" s="470"/>
      <c r="AU28" s="470"/>
      <c r="AV28" s="470"/>
      <c r="AW28" s="470"/>
      <c r="AX28" s="471"/>
      <c r="AY28" s="572" t="s">
        <v>180</v>
      </c>
      <c r="AZ28" s="573"/>
      <c r="BA28" s="573"/>
      <c r="BB28" s="574"/>
      <c r="BC28" s="378" t="s">
        <v>47</v>
      </c>
      <c r="BD28" s="379"/>
      <c r="BE28" s="379"/>
      <c r="BF28" s="379"/>
      <c r="BG28" s="379"/>
      <c r="BH28" s="379"/>
      <c r="BI28" s="379"/>
      <c r="BJ28" s="379"/>
      <c r="BK28" s="379"/>
      <c r="BL28" s="379"/>
      <c r="BM28" s="380"/>
      <c r="BN28" s="381">
        <v>661214</v>
      </c>
      <c r="BO28" s="382"/>
      <c r="BP28" s="382"/>
      <c r="BQ28" s="382"/>
      <c r="BR28" s="382"/>
      <c r="BS28" s="382"/>
      <c r="BT28" s="382"/>
      <c r="BU28" s="383"/>
      <c r="BV28" s="381">
        <v>505209</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2"/>
      <c r="B29" s="589"/>
      <c r="C29" s="565"/>
      <c r="D29" s="566"/>
      <c r="E29" s="468" t="s">
        <v>181</v>
      </c>
      <c r="F29" s="448"/>
      <c r="G29" s="448"/>
      <c r="H29" s="448"/>
      <c r="I29" s="448"/>
      <c r="J29" s="448"/>
      <c r="K29" s="449"/>
      <c r="L29" s="469">
        <v>12</v>
      </c>
      <c r="M29" s="470"/>
      <c r="N29" s="470"/>
      <c r="O29" s="470"/>
      <c r="P29" s="512"/>
      <c r="Q29" s="469">
        <v>3250</v>
      </c>
      <c r="R29" s="470"/>
      <c r="S29" s="470"/>
      <c r="T29" s="470"/>
      <c r="U29" s="470"/>
      <c r="V29" s="512"/>
      <c r="W29" s="567"/>
      <c r="X29" s="568"/>
      <c r="Y29" s="569"/>
      <c r="Z29" s="468" t="s">
        <v>182</v>
      </c>
      <c r="AA29" s="448"/>
      <c r="AB29" s="448"/>
      <c r="AC29" s="448"/>
      <c r="AD29" s="448"/>
      <c r="AE29" s="448"/>
      <c r="AF29" s="448"/>
      <c r="AG29" s="449"/>
      <c r="AH29" s="469">
        <v>216</v>
      </c>
      <c r="AI29" s="470"/>
      <c r="AJ29" s="470"/>
      <c r="AK29" s="470"/>
      <c r="AL29" s="512"/>
      <c r="AM29" s="469">
        <v>672233</v>
      </c>
      <c r="AN29" s="470"/>
      <c r="AO29" s="470"/>
      <c r="AP29" s="470"/>
      <c r="AQ29" s="470"/>
      <c r="AR29" s="512"/>
      <c r="AS29" s="469">
        <v>3112</v>
      </c>
      <c r="AT29" s="470"/>
      <c r="AU29" s="470"/>
      <c r="AV29" s="470"/>
      <c r="AW29" s="470"/>
      <c r="AX29" s="471"/>
      <c r="AY29" s="575"/>
      <c r="AZ29" s="576"/>
      <c r="BA29" s="576"/>
      <c r="BB29" s="577"/>
      <c r="BC29" s="452" t="s">
        <v>183</v>
      </c>
      <c r="BD29" s="453"/>
      <c r="BE29" s="453"/>
      <c r="BF29" s="453"/>
      <c r="BG29" s="453"/>
      <c r="BH29" s="453"/>
      <c r="BI29" s="453"/>
      <c r="BJ29" s="453"/>
      <c r="BK29" s="453"/>
      <c r="BL29" s="453"/>
      <c r="BM29" s="454"/>
      <c r="BN29" s="418">
        <v>664705</v>
      </c>
      <c r="BO29" s="419"/>
      <c r="BP29" s="419"/>
      <c r="BQ29" s="419"/>
      <c r="BR29" s="419"/>
      <c r="BS29" s="419"/>
      <c r="BT29" s="419"/>
      <c r="BU29" s="420"/>
      <c r="BV29" s="418">
        <v>514698</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184</v>
      </c>
      <c r="X30" s="586"/>
      <c r="Y30" s="586"/>
      <c r="Z30" s="586"/>
      <c r="AA30" s="586"/>
      <c r="AB30" s="586"/>
      <c r="AC30" s="586"/>
      <c r="AD30" s="586"/>
      <c r="AE30" s="586"/>
      <c r="AF30" s="586"/>
      <c r="AG30" s="587"/>
      <c r="AH30" s="545">
        <v>98.9</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49</v>
      </c>
      <c r="BD30" s="535"/>
      <c r="BE30" s="535"/>
      <c r="BF30" s="535"/>
      <c r="BG30" s="535"/>
      <c r="BH30" s="535"/>
      <c r="BI30" s="535"/>
      <c r="BJ30" s="535"/>
      <c r="BK30" s="535"/>
      <c r="BL30" s="535"/>
      <c r="BM30" s="536"/>
      <c r="BN30" s="537">
        <v>966271</v>
      </c>
      <c r="BO30" s="538"/>
      <c r="BP30" s="538"/>
      <c r="BQ30" s="538"/>
      <c r="BR30" s="538"/>
      <c r="BS30" s="538"/>
      <c r="BT30" s="538"/>
      <c r="BU30" s="539"/>
      <c r="BV30" s="537">
        <v>698048</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1" t="s">
        <v>185</v>
      </c>
      <c r="D32" s="581"/>
      <c r="E32" s="581"/>
      <c r="F32" s="581"/>
      <c r="G32" s="581"/>
      <c r="H32" s="581"/>
      <c r="I32" s="581"/>
      <c r="J32" s="581"/>
      <c r="K32" s="581"/>
      <c r="L32" s="581"/>
      <c r="M32" s="581"/>
      <c r="N32" s="581"/>
      <c r="O32" s="581"/>
      <c r="P32" s="581"/>
      <c r="Q32" s="581"/>
      <c r="R32" s="581"/>
      <c r="S32" s="581"/>
      <c r="U32" s="422" t="s">
        <v>186</v>
      </c>
      <c r="V32" s="422"/>
      <c r="W32" s="422"/>
      <c r="X32" s="422"/>
      <c r="Y32" s="422"/>
      <c r="Z32" s="422"/>
      <c r="AA32" s="422"/>
      <c r="AB32" s="422"/>
      <c r="AC32" s="422"/>
      <c r="AD32" s="422"/>
      <c r="AE32" s="422"/>
      <c r="AF32" s="422"/>
      <c r="AG32" s="422"/>
      <c r="AH32" s="422"/>
      <c r="AI32" s="422"/>
      <c r="AJ32" s="422"/>
      <c r="AK32" s="422"/>
      <c r="AM32" s="422" t="s">
        <v>187</v>
      </c>
      <c r="AN32" s="422"/>
      <c r="AO32" s="422"/>
      <c r="AP32" s="422"/>
      <c r="AQ32" s="422"/>
      <c r="AR32" s="422"/>
      <c r="AS32" s="422"/>
      <c r="AT32" s="422"/>
      <c r="AU32" s="422"/>
      <c r="AV32" s="422"/>
      <c r="AW32" s="422"/>
      <c r="AX32" s="422"/>
      <c r="AY32" s="422"/>
      <c r="AZ32" s="422"/>
      <c r="BA32" s="422"/>
      <c r="BB32" s="422"/>
      <c r="BC32" s="422"/>
      <c r="BE32" s="422" t="s">
        <v>188</v>
      </c>
      <c r="BF32" s="422"/>
      <c r="BG32" s="422"/>
      <c r="BH32" s="422"/>
      <c r="BI32" s="422"/>
      <c r="BJ32" s="422"/>
      <c r="BK32" s="422"/>
      <c r="BL32" s="422"/>
      <c r="BM32" s="422"/>
      <c r="BN32" s="422"/>
      <c r="BO32" s="422"/>
      <c r="BP32" s="422"/>
      <c r="BQ32" s="422"/>
      <c r="BR32" s="422"/>
      <c r="BS32" s="422"/>
      <c r="BT32" s="422"/>
      <c r="BU32" s="422"/>
      <c r="BW32" s="422" t="s">
        <v>189</v>
      </c>
      <c r="BX32" s="422"/>
      <c r="BY32" s="422"/>
      <c r="BZ32" s="422"/>
      <c r="CA32" s="422"/>
      <c r="CB32" s="422"/>
      <c r="CC32" s="422"/>
      <c r="CD32" s="422"/>
      <c r="CE32" s="422"/>
      <c r="CF32" s="422"/>
      <c r="CG32" s="422"/>
      <c r="CH32" s="422"/>
      <c r="CI32" s="422"/>
      <c r="CJ32" s="422"/>
      <c r="CK32" s="422"/>
      <c r="CL32" s="422"/>
      <c r="CM32" s="422"/>
      <c r="CO32" s="422" t="s">
        <v>190</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15">
      <c r="A33" s="172"/>
      <c r="B33" s="196"/>
      <c r="C33" s="442" t="s">
        <v>191</v>
      </c>
      <c r="D33" s="442"/>
      <c r="E33" s="407" t="s">
        <v>192</v>
      </c>
      <c r="F33" s="407"/>
      <c r="G33" s="407"/>
      <c r="H33" s="407"/>
      <c r="I33" s="407"/>
      <c r="J33" s="407"/>
      <c r="K33" s="407"/>
      <c r="L33" s="407"/>
      <c r="M33" s="407"/>
      <c r="N33" s="407"/>
      <c r="O33" s="407"/>
      <c r="P33" s="407"/>
      <c r="Q33" s="407"/>
      <c r="R33" s="407"/>
      <c r="S33" s="407"/>
      <c r="T33" s="197"/>
      <c r="U33" s="442" t="s">
        <v>191</v>
      </c>
      <c r="V33" s="442"/>
      <c r="W33" s="407" t="s">
        <v>193</v>
      </c>
      <c r="X33" s="407"/>
      <c r="Y33" s="407"/>
      <c r="Z33" s="407"/>
      <c r="AA33" s="407"/>
      <c r="AB33" s="407"/>
      <c r="AC33" s="407"/>
      <c r="AD33" s="407"/>
      <c r="AE33" s="407"/>
      <c r="AF33" s="407"/>
      <c r="AG33" s="407"/>
      <c r="AH33" s="407"/>
      <c r="AI33" s="407"/>
      <c r="AJ33" s="407"/>
      <c r="AK33" s="407"/>
      <c r="AL33" s="197"/>
      <c r="AM33" s="442" t="s">
        <v>194</v>
      </c>
      <c r="AN33" s="442"/>
      <c r="AO33" s="407" t="s">
        <v>195</v>
      </c>
      <c r="AP33" s="407"/>
      <c r="AQ33" s="407"/>
      <c r="AR33" s="407"/>
      <c r="AS33" s="407"/>
      <c r="AT33" s="407"/>
      <c r="AU33" s="407"/>
      <c r="AV33" s="407"/>
      <c r="AW33" s="407"/>
      <c r="AX33" s="407"/>
      <c r="AY33" s="407"/>
      <c r="AZ33" s="407"/>
      <c r="BA33" s="407"/>
      <c r="BB33" s="407"/>
      <c r="BC33" s="407"/>
      <c r="BD33" s="198"/>
      <c r="BE33" s="407" t="s">
        <v>196</v>
      </c>
      <c r="BF33" s="407"/>
      <c r="BG33" s="407" t="s">
        <v>197</v>
      </c>
      <c r="BH33" s="407"/>
      <c r="BI33" s="407"/>
      <c r="BJ33" s="407"/>
      <c r="BK33" s="407"/>
      <c r="BL33" s="407"/>
      <c r="BM33" s="407"/>
      <c r="BN33" s="407"/>
      <c r="BO33" s="407"/>
      <c r="BP33" s="407"/>
      <c r="BQ33" s="407"/>
      <c r="BR33" s="407"/>
      <c r="BS33" s="407"/>
      <c r="BT33" s="407"/>
      <c r="BU33" s="407"/>
      <c r="BV33" s="198"/>
      <c r="BW33" s="442" t="s">
        <v>196</v>
      </c>
      <c r="BX33" s="442"/>
      <c r="BY33" s="407" t="s">
        <v>198</v>
      </c>
      <c r="BZ33" s="407"/>
      <c r="CA33" s="407"/>
      <c r="CB33" s="407"/>
      <c r="CC33" s="407"/>
      <c r="CD33" s="407"/>
      <c r="CE33" s="407"/>
      <c r="CF33" s="407"/>
      <c r="CG33" s="407"/>
      <c r="CH33" s="407"/>
      <c r="CI33" s="407"/>
      <c r="CJ33" s="407"/>
      <c r="CK33" s="407"/>
      <c r="CL33" s="407"/>
      <c r="CM33" s="407"/>
      <c r="CN33" s="197"/>
      <c r="CO33" s="442" t="s">
        <v>191</v>
      </c>
      <c r="CP33" s="442"/>
      <c r="CQ33" s="407" t="s">
        <v>199</v>
      </c>
      <c r="CR33" s="407"/>
      <c r="CS33" s="407"/>
      <c r="CT33" s="407"/>
      <c r="CU33" s="407"/>
      <c r="CV33" s="407"/>
      <c r="CW33" s="407"/>
      <c r="CX33" s="407"/>
      <c r="CY33" s="407"/>
      <c r="CZ33" s="407"/>
      <c r="DA33" s="407"/>
      <c r="DB33" s="407"/>
      <c r="DC33" s="407"/>
      <c r="DD33" s="407"/>
      <c r="DE33" s="407"/>
      <c r="DF33" s="197"/>
      <c r="DG33" s="607" t="s">
        <v>200</v>
      </c>
      <c r="DH33" s="607"/>
      <c r="DI33" s="199"/>
    </row>
    <row r="34" spans="1:113" ht="32.25" customHeight="1" x14ac:dyDescent="0.15">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国民健康保険特別会計</v>
      </c>
      <c r="X34" s="609"/>
      <c r="Y34" s="609"/>
      <c r="Z34" s="609"/>
      <c r="AA34" s="609"/>
      <c r="AB34" s="609"/>
      <c r="AC34" s="609"/>
      <c r="AD34" s="609"/>
      <c r="AE34" s="609"/>
      <c r="AF34" s="609"/>
      <c r="AG34" s="609"/>
      <c r="AH34" s="609"/>
      <c r="AI34" s="609"/>
      <c r="AJ34" s="609"/>
      <c r="AK34" s="609"/>
      <c r="AL34" s="172"/>
      <c r="AM34" s="608">
        <f>IF(AO34="","",MAX(C34:D43,U34:V43)+1)</f>
        <v>5</v>
      </c>
      <c r="AN34" s="608"/>
      <c r="AO34" s="609" t="str">
        <f>IF('各会計、関係団体の財政状況及び健全化判断比率'!B31="","",'各会計、関係団体の財政状況及び健全化判断比率'!B31)</f>
        <v>水道事業会計</v>
      </c>
      <c r="AP34" s="609"/>
      <c r="AQ34" s="609"/>
      <c r="AR34" s="609"/>
      <c r="AS34" s="609"/>
      <c r="AT34" s="609"/>
      <c r="AU34" s="609"/>
      <c r="AV34" s="609"/>
      <c r="AW34" s="609"/>
      <c r="AX34" s="609"/>
      <c r="AY34" s="609"/>
      <c r="AZ34" s="609"/>
      <c r="BA34" s="609"/>
      <c r="BB34" s="609"/>
      <c r="BC34" s="609"/>
      <c r="BD34" s="172"/>
      <c r="BE34" s="608">
        <f>IF(BG34="","",MAX(C34:D43,U34:V43,AM34:AN43)+1)</f>
        <v>7</v>
      </c>
      <c r="BF34" s="608"/>
      <c r="BG34" s="609" t="str">
        <f>IF('各会計、関係団体の財政状況及び健全化判断比率'!B33="","",'各会計、関係団体の財政状況及び健全化判断比率'!B33)</f>
        <v>農業集落排水事業特別会計</v>
      </c>
      <c r="BH34" s="609"/>
      <c r="BI34" s="609"/>
      <c r="BJ34" s="609"/>
      <c r="BK34" s="609"/>
      <c r="BL34" s="609"/>
      <c r="BM34" s="609"/>
      <c r="BN34" s="609"/>
      <c r="BO34" s="609"/>
      <c r="BP34" s="609"/>
      <c r="BQ34" s="609"/>
      <c r="BR34" s="609"/>
      <c r="BS34" s="609"/>
      <c r="BT34" s="609"/>
      <c r="BU34" s="609"/>
      <c r="BV34" s="172"/>
      <c r="BW34" s="608">
        <f>IF(BY34="","",MAX(C34:D43,U34:V43,AM34:AN43,BE34:BF43)+1)</f>
        <v>9</v>
      </c>
      <c r="BX34" s="608"/>
      <c r="BY34" s="609" t="str">
        <f>IF('各会計、関係団体の財政状況及び健全化判断比率'!B68="","",'各会計、関係団体の財政状況及び健全化判断比率'!B68)</f>
        <v>深川地区消防組合</v>
      </c>
      <c r="BZ34" s="609"/>
      <c r="CA34" s="609"/>
      <c r="CB34" s="609"/>
      <c r="CC34" s="609"/>
      <c r="CD34" s="609"/>
      <c r="CE34" s="609"/>
      <c r="CF34" s="609"/>
      <c r="CG34" s="609"/>
      <c r="CH34" s="609"/>
      <c r="CI34" s="609"/>
      <c r="CJ34" s="609"/>
      <c r="CK34" s="609"/>
      <c r="CL34" s="609"/>
      <c r="CM34" s="609"/>
      <c r="CN34" s="172"/>
      <c r="CO34" s="608">
        <f>IF(CQ34="","",MAX(C34:D43,U34:V43,AM34:AN43,BE34:BF43,BW34:BX43)+1)</f>
        <v>15</v>
      </c>
      <c r="CP34" s="608"/>
      <c r="CQ34" s="609" t="str">
        <f>IF('各会計、関係団体の財政状況及び健全化判断比率'!BS7="","",'各会計、関係団体の財政状況及び健全化判断比率'!BS7)</f>
        <v>深川振興公社</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15">
      <c r="A35" s="172"/>
      <c r="B35" s="196"/>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介護保険特別会計</v>
      </c>
      <c r="X35" s="609"/>
      <c r="Y35" s="609"/>
      <c r="Z35" s="609"/>
      <c r="AA35" s="609"/>
      <c r="AB35" s="609"/>
      <c r="AC35" s="609"/>
      <c r="AD35" s="609"/>
      <c r="AE35" s="609"/>
      <c r="AF35" s="609"/>
      <c r="AG35" s="609"/>
      <c r="AH35" s="609"/>
      <c r="AI35" s="609"/>
      <c r="AJ35" s="609"/>
      <c r="AK35" s="609"/>
      <c r="AL35" s="172"/>
      <c r="AM35" s="608">
        <f t="shared" ref="AM35:AM43" si="0">IF(AO35="","",AM34+1)</f>
        <v>6</v>
      </c>
      <c r="AN35" s="608"/>
      <c r="AO35" s="609" t="str">
        <f>IF('各会計、関係団体の財政状況及び健全化判断比率'!B32="","",'各会計、関係団体の財政状況及び健全化判断比率'!B32)</f>
        <v>病院事業会計</v>
      </c>
      <c r="AP35" s="609"/>
      <c r="AQ35" s="609"/>
      <c r="AR35" s="609"/>
      <c r="AS35" s="609"/>
      <c r="AT35" s="609"/>
      <c r="AU35" s="609"/>
      <c r="AV35" s="609"/>
      <c r="AW35" s="609"/>
      <c r="AX35" s="609"/>
      <c r="AY35" s="609"/>
      <c r="AZ35" s="609"/>
      <c r="BA35" s="609"/>
      <c r="BB35" s="609"/>
      <c r="BC35" s="609"/>
      <c r="BD35" s="172"/>
      <c r="BE35" s="608">
        <f t="shared" ref="BE35:BE43" si="1">IF(BG35="","",BE34+1)</f>
        <v>8</v>
      </c>
      <c r="BF35" s="608"/>
      <c r="BG35" s="609" t="str">
        <f>IF('各会計、関係団体の財政状況及び健全化判断比率'!B34="","",'各会計、関係団体の財政状況及び健全化判断比率'!B34)</f>
        <v>下水道事業特別会計</v>
      </c>
      <c r="BH35" s="609"/>
      <c r="BI35" s="609"/>
      <c r="BJ35" s="609"/>
      <c r="BK35" s="609"/>
      <c r="BL35" s="609"/>
      <c r="BM35" s="609"/>
      <c r="BN35" s="609"/>
      <c r="BO35" s="609"/>
      <c r="BP35" s="609"/>
      <c r="BQ35" s="609"/>
      <c r="BR35" s="609"/>
      <c r="BS35" s="609"/>
      <c r="BT35" s="609"/>
      <c r="BU35" s="609"/>
      <c r="BV35" s="172"/>
      <c r="BW35" s="608">
        <f t="shared" ref="BW35:BW43" si="2">IF(BY35="","",BW34+1)</f>
        <v>10</v>
      </c>
      <c r="BX35" s="608"/>
      <c r="BY35" s="609" t="str">
        <f>IF('各会計、関係団体の財政状況及び健全化判断比率'!B69="","",'各会計、関係団体の財政状況及び健全化判断比率'!B69)</f>
        <v>北空知衛生センター組合</v>
      </c>
      <c r="BZ35" s="609"/>
      <c r="CA35" s="609"/>
      <c r="CB35" s="609"/>
      <c r="CC35" s="609"/>
      <c r="CD35" s="609"/>
      <c r="CE35" s="609"/>
      <c r="CF35" s="609"/>
      <c r="CG35" s="609"/>
      <c r="CH35" s="609"/>
      <c r="CI35" s="609"/>
      <c r="CJ35" s="609"/>
      <c r="CK35" s="609"/>
      <c r="CL35" s="609"/>
      <c r="CM35" s="609"/>
      <c r="CN35" s="172"/>
      <c r="CO35" s="608" t="str">
        <f t="shared" ref="CO35:CO43" si="3">IF(CQ35="","",CO34+1)</f>
        <v/>
      </c>
      <c r="CP35" s="608"/>
      <c r="CQ35" s="609" t="str">
        <f>IF('各会計、関係団体の財政状況及び健全化判断比率'!BS8="","",'各会計、関係団体の財政状況及び健全化判断比率'!BS8)</f>
        <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15">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後期高齢者医療特別会計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t="str">
        <f t="shared" si="1"/>
        <v/>
      </c>
      <c r="BF36" s="608"/>
      <c r="BG36" s="609"/>
      <c r="BH36" s="609"/>
      <c r="BI36" s="609"/>
      <c r="BJ36" s="609"/>
      <c r="BK36" s="609"/>
      <c r="BL36" s="609"/>
      <c r="BM36" s="609"/>
      <c r="BN36" s="609"/>
      <c r="BO36" s="609"/>
      <c r="BP36" s="609"/>
      <c r="BQ36" s="609"/>
      <c r="BR36" s="609"/>
      <c r="BS36" s="609"/>
      <c r="BT36" s="609"/>
      <c r="BU36" s="609"/>
      <c r="BV36" s="172"/>
      <c r="BW36" s="608">
        <f t="shared" si="2"/>
        <v>11</v>
      </c>
      <c r="BX36" s="608"/>
      <c r="BY36" s="609" t="str">
        <f>IF('各会計、関係団体の財政状況及び健全化判断比率'!B70="","",'各会計、関係団体の財政状況及び健全化判断比率'!B70)</f>
        <v>北空知広域水道事業団</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15">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t="str">
        <f t="shared" si="4"/>
        <v/>
      </c>
      <c r="V37" s="608"/>
      <c r="W37" s="609"/>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t="str">
        <f t="shared" si="1"/>
        <v/>
      </c>
      <c r="BF37" s="608"/>
      <c r="BG37" s="609"/>
      <c r="BH37" s="609"/>
      <c r="BI37" s="609"/>
      <c r="BJ37" s="609"/>
      <c r="BK37" s="609"/>
      <c r="BL37" s="609"/>
      <c r="BM37" s="609"/>
      <c r="BN37" s="609"/>
      <c r="BO37" s="609"/>
      <c r="BP37" s="609"/>
      <c r="BQ37" s="609"/>
      <c r="BR37" s="609"/>
      <c r="BS37" s="609"/>
      <c r="BT37" s="609"/>
      <c r="BU37" s="609"/>
      <c r="BV37" s="172"/>
      <c r="BW37" s="608">
        <f t="shared" si="2"/>
        <v>12</v>
      </c>
      <c r="BX37" s="608"/>
      <c r="BY37" s="609" t="str">
        <f>IF('各会計、関係団体の財政状況及び健全化判断比率'!B71="","",'各会計、関係団体の財政状況及び健全化判断比率'!B71)</f>
        <v>中・北空知廃棄物処理広域連合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15">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13</v>
      </c>
      <c r="BX38" s="608"/>
      <c r="BY38" s="609" t="str">
        <f>IF('各会計、関係団体の財政状況及び健全化判断比率'!B72="","",'各会計、関係団体の財政状況及び健全化判断比率'!B72)</f>
        <v>空知教育センター組合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15">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14</v>
      </c>
      <c r="BX39" s="608"/>
      <c r="BY39" s="609" t="str">
        <f>IF('各会計、関係団体の財政状況及び健全化判断比率'!B73="","",'各会計、関係団体の財政状況及び健全化判断比率'!B73)</f>
        <v>北空知圏学校給食組合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15">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t="str">
        <f t="shared" si="2"/>
        <v/>
      </c>
      <c r="BX40" s="608"/>
      <c r="BY40" s="609" t="str">
        <f>IF('各会計、関係団体の財政状況及び健全化判断比率'!B74="","",'各会計、関係団体の財政状況及び健全化判断比率'!B74)</f>
        <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15">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t="str">
        <f t="shared" si="2"/>
        <v/>
      </c>
      <c r="BX41" s="608"/>
      <c r="BY41" s="609" t="str">
        <f>IF('各会計、関係団体の財政状況及び健全化判断比率'!B75="","",'各会計、関係団体の財政状況及び健全化判断比率'!B75)</f>
        <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15">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15">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201</v>
      </c>
      <c r="E46" s="611" t="s">
        <v>202</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15">
      <c r="E47" s="611" t="s">
        <v>203</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15">
      <c r="E48" s="611" t="s">
        <v>204</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15">
      <c r="E49" s="612" t="s">
        <v>205</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15">
      <c r="E50" s="611" t="s">
        <v>206</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15">
      <c r="E51" s="611" t="s">
        <v>207</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15">
      <c r="E52" s="611" t="s">
        <v>208</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15">
      <c r="E53" s="348" t="s">
        <v>550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9" t="s">
        <v>519</v>
      </c>
      <c r="D34" s="1159"/>
      <c r="E34" s="1160"/>
      <c r="F34" s="32" t="s">
        <v>520</v>
      </c>
      <c r="G34" s="33" t="s">
        <v>521</v>
      </c>
      <c r="H34" s="33" t="s">
        <v>522</v>
      </c>
      <c r="I34" s="33">
        <v>2.42</v>
      </c>
      <c r="J34" s="34">
        <v>6.98</v>
      </c>
      <c r="K34" s="22"/>
      <c r="L34" s="22"/>
      <c r="M34" s="22"/>
      <c r="N34" s="22"/>
      <c r="O34" s="22"/>
      <c r="P34" s="22"/>
    </row>
    <row r="35" spans="1:16" ht="39" customHeight="1" x14ac:dyDescent="0.15">
      <c r="A35" s="22"/>
      <c r="B35" s="35"/>
      <c r="C35" s="1155" t="s">
        <v>523</v>
      </c>
      <c r="D35" s="1155"/>
      <c r="E35" s="1156"/>
      <c r="F35" s="36">
        <v>2.54</v>
      </c>
      <c r="G35" s="37">
        <v>0.72</v>
      </c>
      <c r="H35" s="37">
        <v>0.62</v>
      </c>
      <c r="I35" s="37">
        <v>2.87</v>
      </c>
      <c r="J35" s="38">
        <v>4.6900000000000004</v>
      </c>
      <c r="K35" s="22"/>
      <c r="L35" s="22"/>
      <c r="M35" s="22"/>
      <c r="N35" s="22"/>
      <c r="O35" s="22"/>
      <c r="P35" s="22"/>
    </row>
    <row r="36" spans="1:16" ht="39" customHeight="1" x14ac:dyDescent="0.15">
      <c r="A36" s="22"/>
      <c r="B36" s="35"/>
      <c r="C36" s="1155" t="s">
        <v>524</v>
      </c>
      <c r="D36" s="1155"/>
      <c r="E36" s="1156"/>
      <c r="F36" s="36">
        <v>2.86</v>
      </c>
      <c r="G36" s="37">
        <v>3.27</v>
      </c>
      <c r="H36" s="37">
        <v>3.71</v>
      </c>
      <c r="I36" s="37">
        <v>4.1399999999999997</v>
      </c>
      <c r="J36" s="38">
        <v>3.94</v>
      </c>
      <c r="K36" s="22"/>
      <c r="L36" s="22"/>
      <c r="M36" s="22"/>
      <c r="N36" s="22"/>
      <c r="O36" s="22"/>
      <c r="P36" s="22"/>
    </row>
    <row r="37" spans="1:16" ht="39" customHeight="1" x14ac:dyDescent="0.15">
      <c r="A37" s="22"/>
      <c r="B37" s="35"/>
      <c r="C37" s="1155" t="s">
        <v>525</v>
      </c>
      <c r="D37" s="1155"/>
      <c r="E37" s="1156"/>
      <c r="F37" s="36">
        <v>1.25</v>
      </c>
      <c r="G37" s="37">
        <v>1.5</v>
      </c>
      <c r="H37" s="37">
        <v>0.98</v>
      </c>
      <c r="I37" s="37">
        <v>0.84</v>
      </c>
      <c r="J37" s="38">
        <v>0.46</v>
      </c>
      <c r="K37" s="22"/>
      <c r="L37" s="22"/>
      <c r="M37" s="22"/>
      <c r="N37" s="22"/>
      <c r="O37" s="22"/>
      <c r="P37" s="22"/>
    </row>
    <row r="38" spans="1:16" ht="39" customHeight="1" x14ac:dyDescent="0.15">
      <c r="A38" s="22"/>
      <c r="B38" s="35"/>
      <c r="C38" s="1155" t="s">
        <v>526</v>
      </c>
      <c r="D38" s="1155"/>
      <c r="E38" s="1156"/>
      <c r="F38" s="36">
        <v>0.34</v>
      </c>
      <c r="G38" s="37">
        <v>0.35</v>
      </c>
      <c r="H38" s="37">
        <v>0.28999999999999998</v>
      </c>
      <c r="I38" s="37">
        <v>0.12</v>
      </c>
      <c r="J38" s="38">
        <v>0.13</v>
      </c>
      <c r="K38" s="22"/>
      <c r="L38" s="22"/>
      <c r="M38" s="22"/>
      <c r="N38" s="22"/>
      <c r="O38" s="22"/>
      <c r="P38" s="22"/>
    </row>
    <row r="39" spans="1:16" ht="39" customHeight="1" x14ac:dyDescent="0.15">
      <c r="A39" s="22"/>
      <c r="B39" s="35"/>
      <c r="C39" s="1155" t="s">
        <v>527</v>
      </c>
      <c r="D39" s="1155"/>
      <c r="E39" s="1156"/>
      <c r="F39" s="36">
        <v>0.1</v>
      </c>
      <c r="G39" s="37">
        <v>0.1</v>
      </c>
      <c r="H39" s="37">
        <v>0.11</v>
      </c>
      <c r="I39" s="37">
        <v>0.11</v>
      </c>
      <c r="J39" s="38">
        <v>0.13</v>
      </c>
      <c r="K39" s="22"/>
      <c r="L39" s="22"/>
      <c r="M39" s="22"/>
      <c r="N39" s="22"/>
      <c r="O39" s="22"/>
      <c r="P39" s="22"/>
    </row>
    <row r="40" spans="1:16" ht="39" customHeight="1" x14ac:dyDescent="0.15">
      <c r="A40" s="22"/>
      <c r="B40" s="35"/>
      <c r="C40" s="1155" t="s">
        <v>528</v>
      </c>
      <c r="D40" s="1155"/>
      <c r="E40" s="1156"/>
      <c r="F40" s="36">
        <v>0.03</v>
      </c>
      <c r="G40" s="37">
        <v>0.17</v>
      </c>
      <c r="H40" s="37">
        <v>0.28999999999999998</v>
      </c>
      <c r="I40" s="37">
        <v>7.0000000000000007E-2</v>
      </c>
      <c r="J40" s="38">
        <v>0.12</v>
      </c>
      <c r="K40" s="22"/>
      <c r="L40" s="22"/>
      <c r="M40" s="22"/>
      <c r="N40" s="22"/>
      <c r="O40" s="22"/>
      <c r="P40" s="22"/>
    </row>
    <row r="41" spans="1:16" ht="39" customHeight="1" x14ac:dyDescent="0.15">
      <c r="A41" s="22"/>
      <c r="B41" s="35"/>
      <c r="C41" s="1155" t="s">
        <v>529</v>
      </c>
      <c r="D41" s="1155"/>
      <c r="E41" s="1156"/>
      <c r="F41" s="36">
        <v>0</v>
      </c>
      <c r="G41" s="37">
        <v>0</v>
      </c>
      <c r="H41" s="37">
        <v>0</v>
      </c>
      <c r="I41" s="37">
        <v>0</v>
      </c>
      <c r="J41" s="38">
        <v>0</v>
      </c>
      <c r="K41" s="22"/>
      <c r="L41" s="22"/>
      <c r="M41" s="22"/>
      <c r="N41" s="22"/>
      <c r="O41" s="22"/>
      <c r="P41" s="22"/>
    </row>
    <row r="42" spans="1:16" ht="39" customHeight="1" x14ac:dyDescent="0.15">
      <c r="A42" s="22"/>
      <c r="B42" s="39"/>
      <c r="C42" s="1155" t="s">
        <v>530</v>
      </c>
      <c r="D42" s="1155"/>
      <c r="E42" s="1156"/>
      <c r="F42" s="36" t="s">
        <v>470</v>
      </c>
      <c r="G42" s="37" t="s">
        <v>470</v>
      </c>
      <c r="H42" s="37" t="s">
        <v>470</v>
      </c>
      <c r="I42" s="37" t="s">
        <v>470</v>
      </c>
      <c r="J42" s="38" t="s">
        <v>470</v>
      </c>
      <c r="K42" s="22"/>
      <c r="L42" s="22"/>
      <c r="M42" s="22"/>
      <c r="N42" s="22"/>
      <c r="O42" s="22"/>
      <c r="P42" s="22"/>
    </row>
    <row r="43" spans="1:16" ht="39" customHeight="1" thickBot="1" x14ac:dyDescent="0.2">
      <c r="A43" s="22"/>
      <c r="B43" s="40"/>
      <c r="C43" s="1157" t="s">
        <v>531</v>
      </c>
      <c r="D43" s="1157"/>
      <c r="E43" s="1158"/>
      <c r="F43" s="41" t="s">
        <v>470</v>
      </c>
      <c r="G43" s="42" t="s">
        <v>470</v>
      </c>
      <c r="H43" s="42" t="s">
        <v>470</v>
      </c>
      <c r="I43" s="42" t="s">
        <v>470</v>
      </c>
      <c r="J43" s="43" t="s">
        <v>470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D26eFy7ivm0PgUHZMqBfTPWIJmGXNaUyx9XQELNAeyYk0k0hsysC6MAAfmGmAv4CzZeCE/nPD6avpUZNTTemw==" saltValue="qa2psgWw5hyt2PZsmuvn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511</v>
      </c>
      <c r="L44" s="54" t="s">
        <v>512</v>
      </c>
      <c r="M44" s="54" t="s">
        <v>513</v>
      </c>
      <c r="N44" s="54" t="s">
        <v>514</v>
      </c>
      <c r="O44" s="55" t="s">
        <v>515</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2425</v>
      </c>
      <c r="L45" s="58">
        <v>2540</v>
      </c>
      <c r="M45" s="58">
        <v>2538</v>
      </c>
      <c r="N45" s="58">
        <v>2100</v>
      </c>
      <c r="O45" s="59">
        <v>2218</v>
      </c>
      <c r="P45" s="46"/>
      <c r="Q45" s="46"/>
      <c r="R45" s="46"/>
      <c r="S45" s="46"/>
      <c r="T45" s="46"/>
      <c r="U45" s="46"/>
    </row>
    <row r="46" spans="1:21" ht="30.75" customHeight="1" x14ac:dyDescent="0.15">
      <c r="A46" s="46"/>
      <c r="B46" s="1163"/>
      <c r="C46" s="1164"/>
      <c r="D46" s="60"/>
      <c r="E46" s="1169" t="s">
        <v>12</v>
      </c>
      <c r="F46" s="1169"/>
      <c r="G46" s="1169"/>
      <c r="H46" s="1169"/>
      <c r="I46" s="1169"/>
      <c r="J46" s="1170"/>
      <c r="K46" s="61" t="s">
        <v>470</v>
      </c>
      <c r="L46" s="62" t="s">
        <v>470</v>
      </c>
      <c r="M46" s="62" t="s">
        <v>470</v>
      </c>
      <c r="N46" s="62" t="s">
        <v>470</v>
      </c>
      <c r="O46" s="63" t="s">
        <v>470</v>
      </c>
      <c r="P46" s="46"/>
      <c r="Q46" s="46"/>
      <c r="R46" s="46"/>
      <c r="S46" s="46"/>
      <c r="T46" s="46"/>
      <c r="U46" s="46"/>
    </row>
    <row r="47" spans="1:21" ht="30.75" customHeight="1" x14ac:dyDescent="0.15">
      <c r="A47" s="46"/>
      <c r="B47" s="1163"/>
      <c r="C47" s="1164"/>
      <c r="D47" s="60"/>
      <c r="E47" s="1169" t="s">
        <v>13</v>
      </c>
      <c r="F47" s="1169"/>
      <c r="G47" s="1169"/>
      <c r="H47" s="1169"/>
      <c r="I47" s="1169"/>
      <c r="J47" s="1170"/>
      <c r="K47" s="61" t="s">
        <v>470</v>
      </c>
      <c r="L47" s="62" t="s">
        <v>470</v>
      </c>
      <c r="M47" s="62" t="s">
        <v>470</v>
      </c>
      <c r="N47" s="62" t="s">
        <v>470</v>
      </c>
      <c r="O47" s="63" t="s">
        <v>470</v>
      </c>
      <c r="P47" s="46"/>
      <c r="Q47" s="46"/>
      <c r="R47" s="46"/>
      <c r="S47" s="46"/>
      <c r="T47" s="46"/>
      <c r="U47" s="46"/>
    </row>
    <row r="48" spans="1:21" ht="30.75" customHeight="1" x14ac:dyDescent="0.15">
      <c r="A48" s="46"/>
      <c r="B48" s="1163"/>
      <c r="C48" s="1164"/>
      <c r="D48" s="60"/>
      <c r="E48" s="1169" t="s">
        <v>14</v>
      </c>
      <c r="F48" s="1169"/>
      <c r="G48" s="1169"/>
      <c r="H48" s="1169"/>
      <c r="I48" s="1169"/>
      <c r="J48" s="1170"/>
      <c r="K48" s="61">
        <v>730</v>
      </c>
      <c r="L48" s="62">
        <v>674</v>
      </c>
      <c r="M48" s="62">
        <v>680</v>
      </c>
      <c r="N48" s="62">
        <v>699</v>
      </c>
      <c r="O48" s="63">
        <v>785</v>
      </c>
      <c r="P48" s="46"/>
      <c r="Q48" s="46"/>
      <c r="R48" s="46"/>
      <c r="S48" s="46"/>
      <c r="T48" s="46"/>
      <c r="U48" s="46"/>
    </row>
    <row r="49" spans="1:21" ht="30.75" customHeight="1" x14ac:dyDescent="0.15">
      <c r="A49" s="46"/>
      <c r="B49" s="1163"/>
      <c r="C49" s="1164"/>
      <c r="D49" s="60"/>
      <c r="E49" s="1169" t="s">
        <v>15</v>
      </c>
      <c r="F49" s="1169"/>
      <c r="G49" s="1169"/>
      <c r="H49" s="1169"/>
      <c r="I49" s="1169"/>
      <c r="J49" s="1170"/>
      <c r="K49" s="61">
        <v>98</v>
      </c>
      <c r="L49" s="62">
        <v>25</v>
      </c>
      <c r="M49" s="62">
        <v>18</v>
      </c>
      <c r="N49" s="62">
        <v>22</v>
      </c>
      <c r="O49" s="63">
        <v>22</v>
      </c>
      <c r="P49" s="46"/>
      <c r="Q49" s="46"/>
      <c r="R49" s="46"/>
      <c r="S49" s="46"/>
      <c r="T49" s="46"/>
      <c r="U49" s="46"/>
    </row>
    <row r="50" spans="1:21" ht="30.75" customHeight="1" x14ac:dyDescent="0.15">
      <c r="A50" s="46"/>
      <c r="B50" s="1163"/>
      <c r="C50" s="1164"/>
      <c r="D50" s="60"/>
      <c r="E50" s="1169" t="s">
        <v>16</v>
      </c>
      <c r="F50" s="1169"/>
      <c r="G50" s="1169"/>
      <c r="H50" s="1169"/>
      <c r="I50" s="1169"/>
      <c r="J50" s="1170"/>
      <c r="K50" s="61">
        <v>56</v>
      </c>
      <c r="L50" s="62">
        <v>40</v>
      </c>
      <c r="M50" s="62">
        <v>37</v>
      </c>
      <c r="N50" s="62">
        <v>31</v>
      </c>
      <c r="O50" s="63">
        <v>25</v>
      </c>
      <c r="P50" s="46"/>
      <c r="Q50" s="46"/>
      <c r="R50" s="46"/>
      <c r="S50" s="46"/>
      <c r="T50" s="46"/>
      <c r="U50" s="46"/>
    </row>
    <row r="51" spans="1:21" ht="30.75" customHeight="1" x14ac:dyDescent="0.15">
      <c r="A51" s="46"/>
      <c r="B51" s="1165"/>
      <c r="C51" s="1166"/>
      <c r="D51" s="64"/>
      <c r="E51" s="1169" t="s">
        <v>17</v>
      </c>
      <c r="F51" s="1169"/>
      <c r="G51" s="1169"/>
      <c r="H51" s="1169"/>
      <c r="I51" s="1169"/>
      <c r="J51" s="1170"/>
      <c r="K51" s="61">
        <v>1</v>
      </c>
      <c r="L51" s="62">
        <v>1</v>
      </c>
      <c r="M51" s="62">
        <v>1</v>
      </c>
      <c r="N51" s="62">
        <v>0</v>
      </c>
      <c r="O51" s="63">
        <v>0</v>
      </c>
      <c r="P51" s="46"/>
      <c r="Q51" s="46"/>
      <c r="R51" s="46"/>
      <c r="S51" s="46"/>
      <c r="T51" s="46"/>
      <c r="U51" s="46"/>
    </row>
    <row r="52" spans="1:21" ht="30.75" customHeight="1" x14ac:dyDescent="0.15">
      <c r="A52" s="46"/>
      <c r="B52" s="1171" t="s">
        <v>18</v>
      </c>
      <c r="C52" s="1172"/>
      <c r="D52" s="64"/>
      <c r="E52" s="1169" t="s">
        <v>19</v>
      </c>
      <c r="F52" s="1169"/>
      <c r="G52" s="1169"/>
      <c r="H52" s="1169"/>
      <c r="I52" s="1169"/>
      <c r="J52" s="1170"/>
      <c r="K52" s="61">
        <v>2168</v>
      </c>
      <c r="L52" s="62">
        <v>2159</v>
      </c>
      <c r="M52" s="62">
        <v>2176</v>
      </c>
      <c r="N52" s="62">
        <v>1865</v>
      </c>
      <c r="O52" s="63">
        <v>1927</v>
      </c>
      <c r="P52" s="46"/>
      <c r="Q52" s="46"/>
      <c r="R52" s="46"/>
      <c r="S52" s="46"/>
      <c r="T52" s="46"/>
      <c r="U52" s="46"/>
    </row>
    <row r="53" spans="1:21" ht="30.75" customHeight="1" thickBot="1" x14ac:dyDescent="0.2">
      <c r="A53" s="46"/>
      <c r="B53" s="1173" t="s">
        <v>20</v>
      </c>
      <c r="C53" s="1174"/>
      <c r="D53" s="65"/>
      <c r="E53" s="1175" t="s">
        <v>21</v>
      </c>
      <c r="F53" s="1175"/>
      <c r="G53" s="1175"/>
      <c r="H53" s="1175"/>
      <c r="I53" s="1175"/>
      <c r="J53" s="1176"/>
      <c r="K53" s="66">
        <v>1142</v>
      </c>
      <c r="L53" s="67">
        <v>1121</v>
      </c>
      <c r="M53" s="67">
        <v>1098</v>
      </c>
      <c r="N53" s="67">
        <v>987</v>
      </c>
      <c r="O53" s="68">
        <v>1123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532</v>
      </c>
      <c r="P55" s="46"/>
      <c r="Q55" s="46"/>
      <c r="R55" s="46"/>
      <c r="S55" s="46"/>
      <c r="T55" s="46"/>
      <c r="U55" s="46"/>
    </row>
    <row r="56" spans="1:21" ht="31.5" customHeight="1" thickBot="1" x14ac:dyDescent="0.2">
      <c r="A56" s="46"/>
      <c r="B56" s="74"/>
      <c r="C56" s="75"/>
      <c r="D56" s="75"/>
      <c r="E56" s="76"/>
      <c r="F56" s="76"/>
      <c r="G56" s="76"/>
      <c r="H56" s="76"/>
      <c r="I56" s="76"/>
      <c r="J56" s="77" t="s">
        <v>2</v>
      </c>
      <c r="K56" s="78" t="s">
        <v>533</v>
      </c>
      <c r="L56" s="79" t="s">
        <v>534</v>
      </c>
      <c r="M56" s="79" t="s">
        <v>535</v>
      </c>
      <c r="N56" s="79" t="s">
        <v>536</v>
      </c>
      <c r="O56" s="80" t="s">
        <v>537</v>
      </c>
      <c r="P56" s="46"/>
      <c r="Q56" s="46"/>
      <c r="R56" s="46"/>
      <c r="S56" s="46"/>
      <c r="T56" s="46"/>
      <c r="U56" s="46"/>
    </row>
    <row r="57" spans="1:21" ht="31.5" customHeight="1" x14ac:dyDescent="0.15">
      <c r="B57" s="1177" t="s">
        <v>24</v>
      </c>
      <c r="C57" s="1178"/>
      <c r="D57" s="1181" t="s">
        <v>25</v>
      </c>
      <c r="E57" s="1182"/>
      <c r="F57" s="1182"/>
      <c r="G57" s="1182"/>
      <c r="H57" s="1182"/>
      <c r="I57" s="1182"/>
      <c r="J57" s="1183"/>
      <c r="K57" s="81"/>
      <c r="L57" s="82"/>
      <c r="M57" s="82"/>
      <c r="N57" s="82"/>
      <c r="O57" s="83"/>
    </row>
    <row r="58" spans="1:21" ht="31.5" customHeight="1" thickBot="1" x14ac:dyDescent="0.2">
      <c r="B58" s="1179"/>
      <c r="C58" s="1180"/>
      <c r="D58" s="1184" t="s">
        <v>26</v>
      </c>
      <c r="E58" s="1185"/>
      <c r="F58" s="1185"/>
      <c r="G58" s="1185"/>
      <c r="H58" s="1185"/>
      <c r="I58" s="1185"/>
      <c r="J58" s="1186"/>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zjnMxmxKYGifDO7XXPdWSDsXXRDLSf3y1K9SrWuAiJLYYQz1EOO8nUIfadxts0yVp8j644AVaSfdejeIcxh+g==" saltValue="1SNjjlZzp8v/bbaOPmc7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511</v>
      </c>
      <c r="J40" s="98" t="s">
        <v>512</v>
      </c>
      <c r="K40" s="98" t="s">
        <v>513</v>
      </c>
      <c r="L40" s="98" t="s">
        <v>514</v>
      </c>
      <c r="M40" s="99" t="s">
        <v>515</v>
      </c>
    </row>
    <row r="41" spans="2:13" ht="27.75" customHeight="1" x14ac:dyDescent="0.15">
      <c r="B41" s="1187" t="s">
        <v>29</v>
      </c>
      <c r="C41" s="1188"/>
      <c r="D41" s="100"/>
      <c r="E41" s="1193" t="s">
        <v>30</v>
      </c>
      <c r="F41" s="1193"/>
      <c r="G41" s="1193"/>
      <c r="H41" s="1194"/>
      <c r="I41" s="334">
        <v>23074</v>
      </c>
      <c r="J41" s="335">
        <v>22576</v>
      </c>
      <c r="K41" s="335">
        <v>22418</v>
      </c>
      <c r="L41" s="335">
        <v>22163</v>
      </c>
      <c r="M41" s="336">
        <v>22182</v>
      </c>
    </row>
    <row r="42" spans="2:13" ht="27.75" customHeight="1" x14ac:dyDescent="0.15">
      <c r="B42" s="1189"/>
      <c r="C42" s="1190"/>
      <c r="D42" s="101"/>
      <c r="E42" s="1195" t="s">
        <v>31</v>
      </c>
      <c r="F42" s="1195"/>
      <c r="G42" s="1195"/>
      <c r="H42" s="1196"/>
      <c r="I42" s="337">
        <v>67</v>
      </c>
      <c r="J42" s="338">
        <v>54</v>
      </c>
      <c r="K42" s="338">
        <v>40</v>
      </c>
      <c r="L42" s="338">
        <v>27</v>
      </c>
      <c r="M42" s="339">
        <v>13</v>
      </c>
    </row>
    <row r="43" spans="2:13" ht="27.75" customHeight="1" x14ac:dyDescent="0.15">
      <c r="B43" s="1189"/>
      <c r="C43" s="1190"/>
      <c r="D43" s="101"/>
      <c r="E43" s="1195" t="s">
        <v>32</v>
      </c>
      <c r="F43" s="1195"/>
      <c r="G43" s="1195"/>
      <c r="H43" s="1196"/>
      <c r="I43" s="337">
        <v>9068</v>
      </c>
      <c r="J43" s="338">
        <v>8645</v>
      </c>
      <c r="K43" s="338">
        <v>8353</v>
      </c>
      <c r="L43" s="338">
        <v>7844</v>
      </c>
      <c r="M43" s="339">
        <v>7560</v>
      </c>
    </row>
    <row r="44" spans="2:13" ht="27.75" customHeight="1" x14ac:dyDescent="0.15">
      <c r="B44" s="1189"/>
      <c r="C44" s="1190"/>
      <c r="D44" s="101"/>
      <c r="E44" s="1195" t="s">
        <v>33</v>
      </c>
      <c r="F44" s="1195"/>
      <c r="G44" s="1195"/>
      <c r="H44" s="1196"/>
      <c r="I44" s="337">
        <v>162</v>
      </c>
      <c r="J44" s="338">
        <v>141</v>
      </c>
      <c r="K44" s="338">
        <v>122</v>
      </c>
      <c r="L44" s="338">
        <v>105</v>
      </c>
      <c r="M44" s="339">
        <v>88</v>
      </c>
    </row>
    <row r="45" spans="2:13" ht="27.75" customHeight="1" x14ac:dyDescent="0.15">
      <c r="B45" s="1189"/>
      <c r="C45" s="1190"/>
      <c r="D45" s="101"/>
      <c r="E45" s="1195" t="s">
        <v>34</v>
      </c>
      <c r="F45" s="1195"/>
      <c r="G45" s="1195"/>
      <c r="H45" s="1196"/>
      <c r="I45" s="337">
        <v>1857</v>
      </c>
      <c r="J45" s="338">
        <v>1727</v>
      </c>
      <c r="K45" s="338">
        <v>1648</v>
      </c>
      <c r="L45" s="338">
        <v>1517</v>
      </c>
      <c r="M45" s="339">
        <v>1399</v>
      </c>
    </row>
    <row r="46" spans="2:13" ht="27.75" customHeight="1" x14ac:dyDescent="0.15">
      <c r="B46" s="1189"/>
      <c r="C46" s="1190"/>
      <c r="D46" s="102"/>
      <c r="E46" s="1195" t="s">
        <v>35</v>
      </c>
      <c r="F46" s="1195"/>
      <c r="G46" s="1195"/>
      <c r="H46" s="1196"/>
      <c r="I46" s="337">
        <v>2</v>
      </c>
      <c r="J46" s="338">
        <v>1</v>
      </c>
      <c r="K46" s="338">
        <v>2</v>
      </c>
      <c r="L46" s="338">
        <v>2</v>
      </c>
      <c r="M46" s="339">
        <v>1</v>
      </c>
    </row>
    <row r="47" spans="2:13" ht="27.75" customHeight="1" x14ac:dyDescent="0.15">
      <c r="B47" s="1189"/>
      <c r="C47" s="1190"/>
      <c r="D47" s="103"/>
      <c r="E47" s="1197" t="s">
        <v>36</v>
      </c>
      <c r="F47" s="1198"/>
      <c r="G47" s="1198"/>
      <c r="H47" s="1199"/>
      <c r="I47" s="337" t="s">
        <v>470</v>
      </c>
      <c r="J47" s="338" t="s">
        <v>470</v>
      </c>
      <c r="K47" s="338" t="s">
        <v>470</v>
      </c>
      <c r="L47" s="338" t="s">
        <v>470</v>
      </c>
      <c r="M47" s="339" t="s">
        <v>470</v>
      </c>
    </row>
    <row r="48" spans="2:13" ht="27.75" customHeight="1" x14ac:dyDescent="0.15">
      <c r="B48" s="1189"/>
      <c r="C48" s="1190"/>
      <c r="D48" s="101"/>
      <c r="E48" s="1195" t="s">
        <v>37</v>
      </c>
      <c r="F48" s="1195"/>
      <c r="G48" s="1195"/>
      <c r="H48" s="1196"/>
      <c r="I48" s="337" t="s">
        <v>470</v>
      </c>
      <c r="J48" s="338" t="s">
        <v>470</v>
      </c>
      <c r="K48" s="338" t="s">
        <v>470</v>
      </c>
      <c r="L48" s="338" t="s">
        <v>470</v>
      </c>
      <c r="M48" s="339" t="s">
        <v>470</v>
      </c>
    </row>
    <row r="49" spans="2:13" ht="27.75" customHeight="1" x14ac:dyDescent="0.15">
      <c r="B49" s="1191"/>
      <c r="C49" s="1192"/>
      <c r="D49" s="101"/>
      <c r="E49" s="1195" t="s">
        <v>38</v>
      </c>
      <c r="F49" s="1195"/>
      <c r="G49" s="1195"/>
      <c r="H49" s="1196"/>
      <c r="I49" s="337" t="s">
        <v>470</v>
      </c>
      <c r="J49" s="338" t="s">
        <v>470</v>
      </c>
      <c r="K49" s="338" t="s">
        <v>470</v>
      </c>
      <c r="L49" s="338" t="s">
        <v>470</v>
      </c>
      <c r="M49" s="339" t="s">
        <v>470</v>
      </c>
    </row>
    <row r="50" spans="2:13" ht="27.75" customHeight="1" x14ac:dyDescent="0.15">
      <c r="B50" s="1200" t="s">
        <v>39</v>
      </c>
      <c r="C50" s="1201"/>
      <c r="D50" s="104"/>
      <c r="E50" s="1195" t="s">
        <v>40</v>
      </c>
      <c r="F50" s="1195"/>
      <c r="G50" s="1195"/>
      <c r="H50" s="1196"/>
      <c r="I50" s="337">
        <v>2094</v>
      </c>
      <c r="J50" s="338">
        <v>2230</v>
      </c>
      <c r="K50" s="338">
        <v>2184</v>
      </c>
      <c r="L50" s="338">
        <v>2302</v>
      </c>
      <c r="M50" s="339">
        <v>2983</v>
      </c>
    </row>
    <row r="51" spans="2:13" ht="27.75" customHeight="1" x14ac:dyDescent="0.15">
      <c r="B51" s="1189"/>
      <c r="C51" s="1190"/>
      <c r="D51" s="101"/>
      <c r="E51" s="1195" t="s">
        <v>41</v>
      </c>
      <c r="F51" s="1195"/>
      <c r="G51" s="1195"/>
      <c r="H51" s="1196"/>
      <c r="I51" s="337">
        <v>2298</v>
      </c>
      <c r="J51" s="338">
        <v>2216</v>
      </c>
      <c r="K51" s="338">
        <v>1959</v>
      </c>
      <c r="L51" s="338">
        <v>1805</v>
      </c>
      <c r="M51" s="339">
        <v>1670</v>
      </c>
    </row>
    <row r="52" spans="2:13" ht="27.75" customHeight="1" x14ac:dyDescent="0.15">
      <c r="B52" s="1191"/>
      <c r="C52" s="1192"/>
      <c r="D52" s="101"/>
      <c r="E52" s="1195" t="s">
        <v>42</v>
      </c>
      <c r="F52" s="1195"/>
      <c r="G52" s="1195"/>
      <c r="H52" s="1196"/>
      <c r="I52" s="337">
        <v>19278</v>
      </c>
      <c r="J52" s="338">
        <v>18753</v>
      </c>
      <c r="K52" s="338">
        <v>18688</v>
      </c>
      <c r="L52" s="338">
        <v>18567</v>
      </c>
      <c r="M52" s="339">
        <v>18256</v>
      </c>
    </row>
    <row r="53" spans="2:13" ht="27.75" customHeight="1" thickBot="1" x14ac:dyDescent="0.2">
      <c r="B53" s="1202" t="s">
        <v>43</v>
      </c>
      <c r="C53" s="1203"/>
      <c r="D53" s="105"/>
      <c r="E53" s="1204" t="s">
        <v>44</v>
      </c>
      <c r="F53" s="1204"/>
      <c r="G53" s="1204"/>
      <c r="H53" s="1205"/>
      <c r="I53" s="340">
        <v>10561</v>
      </c>
      <c r="J53" s="341">
        <v>9944</v>
      </c>
      <c r="K53" s="341">
        <v>9752</v>
      </c>
      <c r="L53" s="341">
        <v>8983</v>
      </c>
      <c r="M53" s="342">
        <v>8334</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gWFzoy+6N0cVOv/IUWas/UJqhyle5vMxw31/83hqGfdGQSHFvMmfa15Nwc4c6UFtqC6h0CwAqEwmHpN5YrCoqw==" saltValue="zqUIPPsnAW6F4P6JCPZB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513</v>
      </c>
      <c r="G54" s="114" t="s">
        <v>514</v>
      </c>
      <c r="H54" s="115" t="s">
        <v>515</v>
      </c>
    </row>
    <row r="55" spans="2:8" ht="52.5" customHeight="1" x14ac:dyDescent="0.15">
      <c r="B55" s="116"/>
      <c r="C55" s="1214" t="s">
        <v>47</v>
      </c>
      <c r="D55" s="1214"/>
      <c r="E55" s="1215"/>
      <c r="F55" s="117">
        <v>505</v>
      </c>
      <c r="G55" s="117">
        <v>505</v>
      </c>
      <c r="H55" s="118">
        <v>661</v>
      </c>
    </row>
    <row r="56" spans="2:8" ht="52.5" customHeight="1" x14ac:dyDescent="0.15">
      <c r="B56" s="119"/>
      <c r="C56" s="1216" t="s">
        <v>48</v>
      </c>
      <c r="D56" s="1216"/>
      <c r="E56" s="1217"/>
      <c r="F56" s="120">
        <v>515</v>
      </c>
      <c r="G56" s="120">
        <v>515</v>
      </c>
      <c r="H56" s="121">
        <v>665</v>
      </c>
    </row>
    <row r="57" spans="2:8" ht="53.25" customHeight="1" x14ac:dyDescent="0.15">
      <c r="B57" s="119"/>
      <c r="C57" s="1218" t="s">
        <v>49</v>
      </c>
      <c r="D57" s="1218"/>
      <c r="E57" s="1219"/>
      <c r="F57" s="122">
        <v>676</v>
      </c>
      <c r="G57" s="122">
        <v>698</v>
      </c>
      <c r="H57" s="123">
        <v>966</v>
      </c>
    </row>
    <row r="58" spans="2:8" ht="45.75" customHeight="1" x14ac:dyDescent="0.15">
      <c r="B58" s="124"/>
      <c r="C58" s="1206" t="s">
        <v>545</v>
      </c>
      <c r="D58" s="1207"/>
      <c r="E58" s="1208"/>
      <c r="F58" s="125">
        <v>525</v>
      </c>
      <c r="G58" s="125">
        <v>533</v>
      </c>
      <c r="H58" s="126">
        <v>781</v>
      </c>
    </row>
    <row r="59" spans="2:8" ht="45.75" customHeight="1" x14ac:dyDescent="0.15">
      <c r="B59" s="124"/>
      <c r="C59" s="1206" t="s">
        <v>546</v>
      </c>
      <c r="D59" s="1207"/>
      <c r="E59" s="1208"/>
      <c r="F59" s="125">
        <v>59</v>
      </c>
      <c r="G59" s="125">
        <v>58</v>
      </c>
      <c r="H59" s="126">
        <v>57</v>
      </c>
    </row>
    <row r="60" spans="2:8" ht="45.75" customHeight="1" x14ac:dyDescent="0.15">
      <c r="B60" s="124"/>
      <c r="C60" s="1206" t="s">
        <v>547</v>
      </c>
      <c r="D60" s="1207"/>
      <c r="E60" s="1208"/>
      <c r="F60" s="125">
        <v>45</v>
      </c>
      <c r="G60" s="125">
        <v>50</v>
      </c>
      <c r="H60" s="126">
        <v>51</v>
      </c>
    </row>
    <row r="61" spans="2:8" ht="45.75" customHeight="1" x14ac:dyDescent="0.15">
      <c r="B61" s="124"/>
      <c r="C61" s="1206" t="s">
        <v>548</v>
      </c>
      <c r="D61" s="1207"/>
      <c r="E61" s="1208"/>
      <c r="F61" s="125">
        <v>10</v>
      </c>
      <c r="G61" s="125">
        <v>22</v>
      </c>
      <c r="H61" s="126">
        <v>33</v>
      </c>
    </row>
    <row r="62" spans="2:8" ht="45.75" customHeight="1" thickBot="1" x14ac:dyDescent="0.2">
      <c r="B62" s="127"/>
      <c r="C62" s="1209" t="s">
        <v>549</v>
      </c>
      <c r="D62" s="1210"/>
      <c r="E62" s="1211"/>
      <c r="F62" s="128">
        <v>15</v>
      </c>
      <c r="G62" s="128">
        <v>16</v>
      </c>
      <c r="H62" s="129">
        <v>16</v>
      </c>
    </row>
    <row r="63" spans="2:8" ht="52.5" customHeight="1" thickBot="1" x14ac:dyDescent="0.2">
      <c r="B63" s="130"/>
      <c r="C63" s="1212" t="s">
        <v>50</v>
      </c>
      <c r="D63" s="1212"/>
      <c r="E63" s="1213"/>
      <c r="F63" s="131">
        <v>1696</v>
      </c>
      <c r="G63" s="131">
        <v>1718</v>
      </c>
      <c r="H63" s="132">
        <v>2292</v>
      </c>
    </row>
    <row r="64" spans="2:8" x14ac:dyDescent="0.15"/>
  </sheetData>
  <sheetProtection algorithmName="SHA-512" hashValue="6PuPpHeB7Yd0uJ534u2XQWiBhEHwP7Z1844ALgJZ7T466N5WxjU54lBwierD+9QdeI5Rs8FKCac77In35ImeFw==" saltValue="JkPt0riohzFsE2rjQ2y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271F-33CD-46ED-A121-3049C19CBBC7}">
  <sheetPr>
    <pageSetUpPr fitToPage="1"/>
  </sheetPr>
  <dimension ref="A1:DE85"/>
  <sheetViews>
    <sheetView showGridLines="0" tabSelected="1" topLeftCell="A26" zoomScaleNormal="100" zoomScaleSheetLayoutView="55" workbookViewId="0">
      <selection activeCell="AN43" sqref="AN43:DC47"/>
    </sheetView>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9"/>
      <c r="B1" s="350"/>
      <c r="DD1" s="247"/>
      <c r="DE1" s="247"/>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7"/>
      <c r="DE2" s="247"/>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7"/>
      <c r="DE3" s="247"/>
    </row>
    <row r="4" spans="1:109" s="245"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5"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5"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5"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5"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5"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5"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5"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5"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5"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5"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5" customFormat="1" x14ac:dyDescent="0.15">
      <c r="A15" s="24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5" customFormat="1" x14ac:dyDescent="0.15">
      <c r="A16" s="24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5" customFormat="1" x14ac:dyDescent="0.15">
      <c r="A17" s="24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5" customFormat="1" x14ac:dyDescent="0.15">
      <c r="A18" s="24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7"/>
      <c r="DE19" s="247"/>
    </row>
    <row r="20" spans="1:109" x14ac:dyDescent="0.15">
      <c r="DD20" s="247"/>
      <c r="DE20" s="247"/>
    </row>
    <row r="21" spans="1:109" ht="17.25" customHeight="1" x14ac:dyDescent="0.15">
      <c r="B21" s="352"/>
      <c r="C21" s="249"/>
      <c r="D21" s="249"/>
      <c r="E21" s="249"/>
      <c r="F21" s="249"/>
      <c r="G21" s="249"/>
      <c r="H21" s="249"/>
      <c r="I21" s="249"/>
      <c r="J21" s="249"/>
      <c r="K21" s="249"/>
      <c r="L21" s="249"/>
      <c r="M21" s="249"/>
      <c r="N21" s="35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3"/>
      <c r="AU21" s="249"/>
      <c r="AV21" s="249"/>
      <c r="AW21" s="249"/>
      <c r="AX21" s="249"/>
      <c r="AY21" s="249"/>
      <c r="AZ21" s="249"/>
      <c r="BA21" s="249"/>
      <c r="BB21" s="249"/>
      <c r="BC21" s="249"/>
      <c r="BD21" s="249"/>
      <c r="BE21" s="249"/>
      <c r="BF21" s="353"/>
      <c r="BG21" s="249"/>
      <c r="BH21" s="249"/>
      <c r="BI21" s="249"/>
      <c r="BJ21" s="249"/>
      <c r="BK21" s="249"/>
      <c r="BL21" s="249"/>
      <c r="BM21" s="249"/>
      <c r="BN21" s="249"/>
      <c r="BO21" s="249"/>
      <c r="BP21" s="249"/>
      <c r="BQ21" s="249"/>
      <c r="BR21" s="353"/>
      <c r="BS21" s="249"/>
      <c r="BT21" s="249"/>
      <c r="BU21" s="249"/>
      <c r="BV21" s="249"/>
      <c r="BW21" s="249"/>
      <c r="BX21" s="249"/>
      <c r="BY21" s="249"/>
      <c r="BZ21" s="249"/>
      <c r="CA21" s="249"/>
      <c r="CB21" s="249"/>
      <c r="CC21" s="249"/>
      <c r="CD21" s="353"/>
      <c r="CE21" s="249"/>
      <c r="CF21" s="249"/>
      <c r="CG21" s="249"/>
      <c r="CH21" s="249"/>
      <c r="CI21" s="249"/>
      <c r="CJ21" s="249"/>
      <c r="CK21" s="249"/>
      <c r="CL21" s="249"/>
      <c r="CM21" s="249"/>
      <c r="CN21" s="249"/>
      <c r="CO21" s="249"/>
      <c r="CP21" s="353"/>
      <c r="CQ21" s="249"/>
      <c r="CR21" s="249"/>
      <c r="CS21" s="249"/>
      <c r="CT21" s="249"/>
      <c r="CU21" s="249"/>
      <c r="CV21" s="249"/>
      <c r="CW21" s="249"/>
      <c r="CX21" s="249"/>
      <c r="CY21" s="249"/>
      <c r="CZ21" s="249"/>
      <c r="DA21" s="249"/>
      <c r="DB21" s="353"/>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4"/>
      <c r="DD40" s="354"/>
      <c r="DE40" s="247"/>
    </row>
    <row r="41" spans="2:109" ht="17.25" x14ac:dyDescent="0.15">
      <c r="B41" s="248" t="s">
        <v>607</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5"/>
      <c r="I42" s="356"/>
      <c r="J42" s="356"/>
      <c r="K42" s="356"/>
      <c r="AM42" s="355"/>
      <c r="AN42" s="355" t="s">
        <v>608</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1"/>
      <c r="AN43" s="1233" t="s">
        <v>617</v>
      </c>
      <c r="AO43" s="1234"/>
      <c r="AP43" s="1234"/>
      <c r="AQ43" s="1234"/>
      <c r="AR43" s="1234"/>
      <c r="AS43" s="1234"/>
      <c r="AT43" s="1234"/>
      <c r="AU43" s="1234"/>
      <c r="AV43" s="1234"/>
      <c r="AW43" s="1234"/>
      <c r="AX43" s="1234"/>
      <c r="AY43" s="1234"/>
      <c r="AZ43" s="1234"/>
      <c r="BA43" s="1234"/>
      <c r="BB43" s="1234"/>
      <c r="BC43" s="1234"/>
      <c r="BD43" s="1234"/>
      <c r="BE43" s="1234"/>
      <c r="BF43" s="1234"/>
      <c r="BG43" s="1234"/>
      <c r="BH43" s="1234"/>
      <c r="BI43" s="1234"/>
      <c r="BJ43" s="1234"/>
      <c r="BK43" s="1234"/>
      <c r="BL43" s="1234"/>
      <c r="BM43" s="1234"/>
      <c r="BN43" s="1234"/>
      <c r="BO43" s="1234"/>
      <c r="BP43" s="1234"/>
      <c r="BQ43" s="1234"/>
      <c r="BR43" s="1234"/>
      <c r="BS43" s="1234"/>
      <c r="BT43" s="1234"/>
      <c r="BU43" s="1234"/>
      <c r="BV43" s="1234"/>
      <c r="BW43" s="1234"/>
      <c r="BX43" s="1234"/>
      <c r="BY43" s="1234"/>
      <c r="BZ43" s="1234"/>
      <c r="CA43" s="1234"/>
      <c r="CB43" s="1234"/>
      <c r="CC43" s="1234"/>
      <c r="CD43" s="1234"/>
      <c r="CE43" s="1234"/>
      <c r="CF43" s="1234"/>
      <c r="CG43" s="1234"/>
      <c r="CH43" s="1234"/>
      <c r="CI43" s="1234"/>
      <c r="CJ43" s="1234"/>
      <c r="CK43" s="1234"/>
      <c r="CL43" s="1234"/>
      <c r="CM43" s="1234"/>
      <c r="CN43" s="1234"/>
      <c r="CO43" s="1234"/>
      <c r="CP43" s="1234"/>
      <c r="CQ43" s="1234"/>
      <c r="CR43" s="1234"/>
      <c r="CS43" s="1234"/>
      <c r="CT43" s="1234"/>
      <c r="CU43" s="1234"/>
      <c r="CV43" s="1234"/>
      <c r="CW43" s="1234"/>
      <c r="CX43" s="1234"/>
      <c r="CY43" s="1234"/>
      <c r="CZ43" s="1234"/>
      <c r="DA43" s="1234"/>
      <c r="DB43" s="1234"/>
      <c r="DC43" s="1235"/>
    </row>
    <row r="44" spans="2:109" x14ac:dyDescent="0.15">
      <c r="B44" s="251"/>
      <c r="AN44" s="1236"/>
      <c r="AO44" s="1237"/>
      <c r="AP44" s="1237"/>
      <c r="AQ44" s="1237"/>
      <c r="AR44" s="1237"/>
      <c r="AS44" s="1237"/>
      <c r="AT44" s="1237"/>
      <c r="AU44" s="1237"/>
      <c r="AV44" s="1237"/>
      <c r="AW44" s="1237"/>
      <c r="AX44" s="1237"/>
      <c r="AY44" s="1237"/>
      <c r="AZ44" s="1237"/>
      <c r="BA44" s="1237"/>
      <c r="BB44" s="1237"/>
      <c r="BC44" s="1237"/>
      <c r="BD44" s="1237"/>
      <c r="BE44" s="1237"/>
      <c r="BF44" s="1237"/>
      <c r="BG44" s="1237"/>
      <c r="BH44" s="1237"/>
      <c r="BI44" s="1237"/>
      <c r="BJ44" s="1237"/>
      <c r="BK44" s="1237"/>
      <c r="BL44" s="1237"/>
      <c r="BM44" s="1237"/>
      <c r="BN44" s="1237"/>
      <c r="BO44" s="1237"/>
      <c r="BP44" s="1237"/>
      <c r="BQ44" s="1237"/>
      <c r="BR44" s="1237"/>
      <c r="BS44" s="1237"/>
      <c r="BT44" s="1237"/>
      <c r="BU44" s="1237"/>
      <c r="BV44" s="1237"/>
      <c r="BW44" s="1237"/>
      <c r="BX44" s="1237"/>
      <c r="BY44" s="1237"/>
      <c r="BZ44" s="1237"/>
      <c r="CA44" s="1237"/>
      <c r="CB44" s="1237"/>
      <c r="CC44" s="1237"/>
      <c r="CD44" s="1237"/>
      <c r="CE44" s="1237"/>
      <c r="CF44" s="1237"/>
      <c r="CG44" s="1237"/>
      <c r="CH44" s="1237"/>
      <c r="CI44" s="1237"/>
      <c r="CJ44" s="1237"/>
      <c r="CK44" s="1237"/>
      <c r="CL44" s="1237"/>
      <c r="CM44" s="1237"/>
      <c r="CN44" s="1237"/>
      <c r="CO44" s="1237"/>
      <c r="CP44" s="1237"/>
      <c r="CQ44" s="1237"/>
      <c r="CR44" s="1237"/>
      <c r="CS44" s="1237"/>
      <c r="CT44" s="1237"/>
      <c r="CU44" s="1237"/>
      <c r="CV44" s="1237"/>
      <c r="CW44" s="1237"/>
      <c r="CX44" s="1237"/>
      <c r="CY44" s="1237"/>
      <c r="CZ44" s="1237"/>
      <c r="DA44" s="1237"/>
      <c r="DB44" s="1237"/>
      <c r="DC44" s="1238"/>
    </row>
    <row r="45" spans="2:109" x14ac:dyDescent="0.15">
      <c r="B45" s="251"/>
      <c r="AN45" s="1236"/>
      <c r="AO45" s="1237"/>
      <c r="AP45" s="1237"/>
      <c r="AQ45" s="1237"/>
      <c r="AR45" s="1237"/>
      <c r="AS45" s="1237"/>
      <c r="AT45" s="1237"/>
      <c r="AU45" s="1237"/>
      <c r="AV45" s="1237"/>
      <c r="AW45" s="1237"/>
      <c r="AX45" s="1237"/>
      <c r="AY45" s="1237"/>
      <c r="AZ45" s="1237"/>
      <c r="BA45" s="1237"/>
      <c r="BB45" s="1237"/>
      <c r="BC45" s="1237"/>
      <c r="BD45" s="1237"/>
      <c r="BE45" s="1237"/>
      <c r="BF45" s="1237"/>
      <c r="BG45" s="1237"/>
      <c r="BH45" s="1237"/>
      <c r="BI45" s="1237"/>
      <c r="BJ45" s="1237"/>
      <c r="BK45" s="1237"/>
      <c r="BL45" s="1237"/>
      <c r="BM45" s="1237"/>
      <c r="BN45" s="1237"/>
      <c r="BO45" s="1237"/>
      <c r="BP45" s="1237"/>
      <c r="BQ45" s="1237"/>
      <c r="BR45" s="1237"/>
      <c r="BS45" s="1237"/>
      <c r="BT45" s="1237"/>
      <c r="BU45" s="1237"/>
      <c r="BV45" s="1237"/>
      <c r="BW45" s="1237"/>
      <c r="BX45" s="1237"/>
      <c r="BY45" s="1237"/>
      <c r="BZ45" s="1237"/>
      <c r="CA45" s="1237"/>
      <c r="CB45" s="1237"/>
      <c r="CC45" s="1237"/>
      <c r="CD45" s="1237"/>
      <c r="CE45" s="1237"/>
      <c r="CF45" s="1237"/>
      <c r="CG45" s="1237"/>
      <c r="CH45" s="1237"/>
      <c r="CI45" s="1237"/>
      <c r="CJ45" s="1237"/>
      <c r="CK45" s="1237"/>
      <c r="CL45" s="1237"/>
      <c r="CM45" s="1237"/>
      <c r="CN45" s="1237"/>
      <c r="CO45" s="1237"/>
      <c r="CP45" s="1237"/>
      <c r="CQ45" s="1237"/>
      <c r="CR45" s="1237"/>
      <c r="CS45" s="1237"/>
      <c r="CT45" s="1237"/>
      <c r="CU45" s="1237"/>
      <c r="CV45" s="1237"/>
      <c r="CW45" s="1237"/>
      <c r="CX45" s="1237"/>
      <c r="CY45" s="1237"/>
      <c r="CZ45" s="1237"/>
      <c r="DA45" s="1237"/>
      <c r="DB45" s="1237"/>
      <c r="DC45" s="1238"/>
    </row>
    <row r="46" spans="2:109" x14ac:dyDescent="0.15">
      <c r="B46" s="251"/>
      <c r="AN46" s="1236"/>
      <c r="AO46" s="1237"/>
      <c r="AP46" s="1237"/>
      <c r="AQ46" s="1237"/>
      <c r="AR46" s="1237"/>
      <c r="AS46" s="1237"/>
      <c r="AT46" s="1237"/>
      <c r="AU46" s="1237"/>
      <c r="AV46" s="1237"/>
      <c r="AW46" s="1237"/>
      <c r="AX46" s="1237"/>
      <c r="AY46" s="1237"/>
      <c r="AZ46" s="1237"/>
      <c r="BA46" s="1237"/>
      <c r="BB46" s="1237"/>
      <c r="BC46" s="1237"/>
      <c r="BD46" s="1237"/>
      <c r="BE46" s="1237"/>
      <c r="BF46" s="1237"/>
      <c r="BG46" s="1237"/>
      <c r="BH46" s="1237"/>
      <c r="BI46" s="1237"/>
      <c r="BJ46" s="1237"/>
      <c r="BK46" s="1237"/>
      <c r="BL46" s="1237"/>
      <c r="BM46" s="1237"/>
      <c r="BN46" s="1237"/>
      <c r="BO46" s="1237"/>
      <c r="BP46" s="1237"/>
      <c r="BQ46" s="1237"/>
      <c r="BR46" s="1237"/>
      <c r="BS46" s="1237"/>
      <c r="BT46" s="1237"/>
      <c r="BU46" s="1237"/>
      <c r="BV46" s="1237"/>
      <c r="BW46" s="1237"/>
      <c r="BX46" s="1237"/>
      <c r="BY46" s="1237"/>
      <c r="BZ46" s="1237"/>
      <c r="CA46" s="1237"/>
      <c r="CB46" s="1237"/>
      <c r="CC46" s="1237"/>
      <c r="CD46" s="1237"/>
      <c r="CE46" s="1237"/>
      <c r="CF46" s="1237"/>
      <c r="CG46" s="1237"/>
      <c r="CH46" s="1237"/>
      <c r="CI46" s="1237"/>
      <c r="CJ46" s="1237"/>
      <c r="CK46" s="1237"/>
      <c r="CL46" s="1237"/>
      <c r="CM46" s="1237"/>
      <c r="CN46" s="1237"/>
      <c r="CO46" s="1237"/>
      <c r="CP46" s="1237"/>
      <c r="CQ46" s="1237"/>
      <c r="CR46" s="1237"/>
      <c r="CS46" s="1237"/>
      <c r="CT46" s="1237"/>
      <c r="CU46" s="1237"/>
      <c r="CV46" s="1237"/>
      <c r="CW46" s="1237"/>
      <c r="CX46" s="1237"/>
      <c r="CY46" s="1237"/>
      <c r="CZ46" s="1237"/>
      <c r="DA46" s="1237"/>
      <c r="DB46" s="1237"/>
      <c r="DC46" s="1238"/>
    </row>
    <row r="47" spans="2:109" x14ac:dyDescent="0.15">
      <c r="B47" s="251"/>
      <c r="AN47" s="1239"/>
      <c r="AO47" s="1240"/>
      <c r="AP47" s="1240"/>
      <c r="AQ47" s="1240"/>
      <c r="AR47" s="1240"/>
      <c r="AS47" s="1240"/>
      <c r="AT47" s="1240"/>
      <c r="AU47" s="1240"/>
      <c r="AV47" s="1240"/>
      <c r="AW47" s="1240"/>
      <c r="AX47" s="1240"/>
      <c r="AY47" s="1240"/>
      <c r="AZ47" s="1240"/>
      <c r="BA47" s="1240"/>
      <c r="BB47" s="1240"/>
      <c r="BC47" s="1240"/>
      <c r="BD47" s="1240"/>
      <c r="BE47" s="1240"/>
      <c r="BF47" s="1240"/>
      <c r="BG47" s="1240"/>
      <c r="BH47" s="1240"/>
      <c r="BI47" s="1240"/>
      <c r="BJ47" s="1240"/>
      <c r="BK47" s="1240"/>
      <c r="BL47" s="1240"/>
      <c r="BM47" s="1240"/>
      <c r="BN47" s="1240"/>
      <c r="BO47" s="1240"/>
      <c r="BP47" s="1240"/>
      <c r="BQ47" s="1240"/>
      <c r="BR47" s="1240"/>
      <c r="BS47" s="1240"/>
      <c r="BT47" s="1240"/>
      <c r="BU47" s="1240"/>
      <c r="BV47" s="1240"/>
      <c r="BW47" s="1240"/>
      <c r="BX47" s="1240"/>
      <c r="BY47" s="1240"/>
      <c r="BZ47" s="1240"/>
      <c r="CA47" s="1240"/>
      <c r="CB47" s="1240"/>
      <c r="CC47" s="1240"/>
      <c r="CD47" s="1240"/>
      <c r="CE47" s="1240"/>
      <c r="CF47" s="1240"/>
      <c r="CG47" s="1240"/>
      <c r="CH47" s="1240"/>
      <c r="CI47" s="1240"/>
      <c r="CJ47" s="1240"/>
      <c r="CK47" s="1240"/>
      <c r="CL47" s="1240"/>
      <c r="CM47" s="1240"/>
      <c r="CN47" s="1240"/>
      <c r="CO47" s="1240"/>
      <c r="CP47" s="1240"/>
      <c r="CQ47" s="1240"/>
      <c r="CR47" s="1240"/>
      <c r="CS47" s="1240"/>
      <c r="CT47" s="1240"/>
      <c r="CU47" s="1240"/>
      <c r="CV47" s="1240"/>
      <c r="CW47" s="1240"/>
      <c r="CX47" s="1240"/>
      <c r="CY47" s="1240"/>
      <c r="CZ47" s="1240"/>
      <c r="DA47" s="1240"/>
      <c r="DB47" s="1240"/>
      <c r="DC47" s="1241"/>
    </row>
    <row r="48" spans="2:109" x14ac:dyDescent="0.15">
      <c r="B48" s="25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1"/>
      <c r="AN49" s="247" t="s">
        <v>609</v>
      </c>
    </row>
    <row r="50" spans="1:109" x14ac:dyDescent="0.15">
      <c r="B50" s="251"/>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511</v>
      </c>
      <c r="BQ50" s="1225"/>
      <c r="BR50" s="1225"/>
      <c r="BS50" s="1225"/>
      <c r="BT50" s="1225"/>
      <c r="BU50" s="1225"/>
      <c r="BV50" s="1225"/>
      <c r="BW50" s="1225"/>
      <c r="BX50" s="1225" t="s">
        <v>512</v>
      </c>
      <c r="BY50" s="1225"/>
      <c r="BZ50" s="1225"/>
      <c r="CA50" s="1225"/>
      <c r="CB50" s="1225"/>
      <c r="CC50" s="1225"/>
      <c r="CD50" s="1225"/>
      <c r="CE50" s="1225"/>
      <c r="CF50" s="1225" t="s">
        <v>513</v>
      </c>
      <c r="CG50" s="1225"/>
      <c r="CH50" s="1225"/>
      <c r="CI50" s="1225"/>
      <c r="CJ50" s="1225"/>
      <c r="CK50" s="1225"/>
      <c r="CL50" s="1225"/>
      <c r="CM50" s="1225"/>
      <c r="CN50" s="1225" t="s">
        <v>514</v>
      </c>
      <c r="CO50" s="1225"/>
      <c r="CP50" s="1225"/>
      <c r="CQ50" s="1225"/>
      <c r="CR50" s="1225"/>
      <c r="CS50" s="1225"/>
      <c r="CT50" s="1225"/>
      <c r="CU50" s="1225"/>
      <c r="CV50" s="1225" t="s">
        <v>515</v>
      </c>
      <c r="CW50" s="1225"/>
      <c r="CX50" s="1225"/>
      <c r="CY50" s="1225"/>
      <c r="CZ50" s="1225"/>
      <c r="DA50" s="1225"/>
      <c r="DB50" s="1225"/>
      <c r="DC50" s="1225"/>
    </row>
    <row r="51" spans="1:109" ht="13.5" customHeight="1" x14ac:dyDescent="0.15">
      <c r="B51" s="251"/>
      <c r="G51" s="1228"/>
      <c r="H51" s="1228"/>
      <c r="I51" s="1242"/>
      <c r="J51" s="1242"/>
      <c r="K51" s="1227"/>
      <c r="L51" s="1227"/>
      <c r="M51" s="1227"/>
      <c r="N51" s="1227"/>
      <c r="AM51" s="357"/>
      <c r="AN51" s="1223" t="s">
        <v>610</v>
      </c>
      <c r="AO51" s="1223"/>
      <c r="AP51" s="1223"/>
      <c r="AQ51" s="1223"/>
      <c r="AR51" s="1223"/>
      <c r="AS51" s="1223"/>
      <c r="AT51" s="1223"/>
      <c r="AU51" s="1223"/>
      <c r="AV51" s="1223"/>
      <c r="AW51" s="1223"/>
      <c r="AX51" s="1223"/>
      <c r="AY51" s="1223"/>
      <c r="AZ51" s="1223"/>
      <c r="BA51" s="1223"/>
      <c r="BB51" s="1223" t="s">
        <v>611</v>
      </c>
      <c r="BC51" s="1223"/>
      <c r="BD51" s="1223"/>
      <c r="BE51" s="1223"/>
      <c r="BF51" s="1223"/>
      <c r="BG51" s="1223"/>
      <c r="BH51" s="1223"/>
      <c r="BI51" s="1223"/>
      <c r="BJ51" s="1223"/>
      <c r="BK51" s="1223"/>
      <c r="BL51" s="1223"/>
      <c r="BM51" s="1223"/>
      <c r="BN51" s="1223"/>
      <c r="BO51" s="1223"/>
      <c r="BP51" s="1232"/>
      <c r="BQ51" s="1220"/>
      <c r="BR51" s="1220"/>
      <c r="BS51" s="1220"/>
      <c r="BT51" s="1220"/>
      <c r="BU51" s="1220"/>
      <c r="BV51" s="1220"/>
      <c r="BW51" s="1220"/>
      <c r="BX51" s="1232"/>
      <c r="BY51" s="1220"/>
      <c r="BZ51" s="1220"/>
      <c r="CA51" s="1220"/>
      <c r="CB51" s="1220"/>
      <c r="CC51" s="1220"/>
      <c r="CD51" s="1220"/>
      <c r="CE51" s="1220"/>
      <c r="CF51" s="1232"/>
      <c r="CG51" s="1220"/>
      <c r="CH51" s="1220"/>
      <c r="CI51" s="1220"/>
      <c r="CJ51" s="1220"/>
      <c r="CK51" s="1220"/>
      <c r="CL51" s="1220"/>
      <c r="CM51" s="1220"/>
      <c r="CN51" s="1220">
        <v>122.3</v>
      </c>
      <c r="CO51" s="1220"/>
      <c r="CP51" s="1220"/>
      <c r="CQ51" s="1220"/>
      <c r="CR51" s="1220"/>
      <c r="CS51" s="1220"/>
      <c r="CT51" s="1220"/>
      <c r="CU51" s="1220"/>
      <c r="CV51" s="1220">
        <v>107.8</v>
      </c>
      <c r="CW51" s="1220"/>
      <c r="CX51" s="1220"/>
      <c r="CY51" s="1220"/>
      <c r="CZ51" s="1220"/>
      <c r="DA51" s="1220"/>
      <c r="DB51" s="1220"/>
      <c r="DC51" s="1220"/>
    </row>
    <row r="52" spans="1:109" x14ac:dyDescent="0.15">
      <c r="B52" s="251"/>
      <c r="G52" s="1228"/>
      <c r="H52" s="1228"/>
      <c r="I52" s="1242"/>
      <c r="J52" s="1242"/>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6"/>
      <c r="B53" s="251"/>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612</v>
      </c>
      <c r="BC53" s="1223"/>
      <c r="BD53" s="1223"/>
      <c r="BE53" s="1223"/>
      <c r="BF53" s="1223"/>
      <c r="BG53" s="1223"/>
      <c r="BH53" s="1223"/>
      <c r="BI53" s="1223"/>
      <c r="BJ53" s="1223"/>
      <c r="BK53" s="1223"/>
      <c r="BL53" s="1223"/>
      <c r="BM53" s="1223"/>
      <c r="BN53" s="1223"/>
      <c r="BO53" s="1223"/>
      <c r="BP53" s="1232"/>
      <c r="BQ53" s="1220"/>
      <c r="BR53" s="1220"/>
      <c r="BS53" s="1220"/>
      <c r="BT53" s="1220"/>
      <c r="BU53" s="1220"/>
      <c r="BV53" s="1220"/>
      <c r="BW53" s="1220"/>
      <c r="BX53" s="1232"/>
      <c r="BY53" s="1220"/>
      <c r="BZ53" s="1220"/>
      <c r="CA53" s="1220"/>
      <c r="CB53" s="1220"/>
      <c r="CC53" s="1220"/>
      <c r="CD53" s="1220"/>
      <c r="CE53" s="1220"/>
      <c r="CF53" s="1232"/>
      <c r="CG53" s="1220"/>
      <c r="CH53" s="1220"/>
      <c r="CI53" s="1220"/>
      <c r="CJ53" s="1220"/>
      <c r="CK53" s="1220"/>
      <c r="CL53" s="1220"/>
      <c r="CM53" s="1220"/>
      <c r="CN53" s="1220">
        <v>57</v>
      </c>
      <c r="CO53" s="1220"/>
      <c r="CP53" s="1220"/>
      <c r="CQ53" s="1220"/>
      <c r="CR53" s="1220"/>
      <c r="CS53" s="1220"/>
      <c r="CT53" s="1220"/>
      <c r="CU53" s="1220"/>
      <c r="CV53" s="1220">
        <v>58.1</v>
      </c>
      <c r="CW53" s="1220"/>
      <c r="CX53" s="1220"/>
      <c r="CY53" s="1220"/>
      <c r="CZ53" s="1220"/>
      <c r="DA53" s="1220"/>
      <c r="DB53" s="1220"/>
      <c r="DC53" s="1220"/>
    </row>
    <row r="54" spans="1:109" x14ac:dyDescent="0.15">
      <c r="A54" s="356"/>
      <c r="B54" s="251"/>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6"/>
      <c r="B55" s="251"/>
      <c r="G55" s="1226"/>
      <c r="H55" s="1226"/>
      <c r="I55" s="1226"/>
      <c r="J55" s="1226"/>
      <c r="K55" s="1227"/>
      <c r="L55" s="1227"/>
      <c r="M55" s="1227"/>
      <c r="N55" s="1227"/>
      <c r="AN55" s="1225" t="s">
        <v>613</v>
      </c>
      <c r="AO55" s="1225"/>
      <c r="AP55" s="1225"/>
      <c r="AQ55" s="1225"/>
      <c r="AR55" s="1225"/>
      <c r="AS55" s="1225"/>
      <c r="AT55" s="1225"/>
      <c r="AU55" s="1225"/>
      <c r="AV55" s="1225"/>
      <c r="AW55" s="1225"/>
      <c r="AX55" s="1225"/>
      <c r="AY55" s="1225"/>
      <c r="AZ55" s="1225"/>
      <c r="BA55" s="1225"/>
      <c r="BB55" s="1223" t="s">
        <v>611</v>
      </c>
      <c r="BC55" s="1223"/>
      <c r="BD55" s="1223"/>
      <c r="BE55" s="1223"/>
      <c r="BF55" s="1223"/>
      <c r="BG55" s="1223"/>
      <c r="BH55" s="1223"/>
      <c r="BI55" s="1223"/>
      <c r="BJ55" s="1223"/>
      <c r="BK55" s="1223"/>
      <c r="BL55" s="1223"/>
      <c r="BM55" s="1223"/>
      <c r="BN55" s="1223"/>
      <c r="BO55" s="1223"/>
      <c r="BP55" s="1232"/>
      <c r="BQ55" s="1220"/>
      <c r="BR55" s="1220"/>
      <c r="BS55" s="1220"/>
      <c r="BT55" s="1220"/>
      <c r="BU55" s="1220"/>
      <c r="BV55" s="1220"/>
      <c r="BW55" s="1220"/>
      <c r="BX55" s="1232"/>
      <c r="BY55" s="1220"/>
      <c r="BZ55" s="1220"/>
      <c r="CA55" s="1220"/>
      <c r="CB55" s="1220"/>
      <c r="CC55" s="1220"/>
      <c r="CD55" s="1220"/>
      <c r="CE55" s="1220"/>
      <c r="CF55" s="1232"/>
      <c r="CG55" s="1220"/>
      <c r="CH55" s="1220"/>
      <c r="CI55" s="1220"/>
      <c r="CJ55" s="1220"/>
      <c r="CK55" s="1220"/>
      <c r="CL55" s="1220"/>
      <c r="CM55" s="1220"/>
      <c r="CN55" s="1220">
        <v>41.5</v>
      </c>
      <c r="CO55" s="1220"/>
      <c r="CP55" s="1220"/>
      <c r="CQ55" s="1220"/>
      <c r="CR55" s="1220"/>
      <c r="CS55" s="1220"/>
      <c r="CT55" s="1220"/>
      <c r="CU55" s="1220"/>
      <c r="CV55" s="1220">
        <v>25.2</v>
      </c>
      <c r="CW55" s="1220"/>
      <c r="CX55" s="1220"/>
      <c r="CY55" s="1220"/>
      <c r="CZ55" s="1220"/>
      <c r="DA55" s="1220"/>
      <c r="DB55" s="1220"/>
      <c r="DC55" s="1220"/>
    </row>
    <row r="56" spans="1:109" x14ac:dyDescent="0.15">
      <c r="A56" s="356"/>
      <c r="B56" s="251"/>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x14ac:dyDescent="0.15">
      <c r="B57" s="360"/>
      <c r="G57" s="1226"/>
      <c r="H57" s="1226"/>
      <c r="I57" s="1221"/>
      <c r="J57" s="1221"/>
      <c r="K57" s="1227"/>
      <c r="L57" s="1227"/>
      <c r="M57" s="1227"/>
      <c r="N57" s="1227"/>
      <c r="AM57" s="247"/>
      <c r="AN57" s="1225"/>
      <c r="AO57" s="1225"/>
      <c r="AP57" s="1225"/>
      <c r="AQ57" s="1225"/>
      <c r="AR57" s="1225"/>
      <c r="AS57" s="1225"/>
      <c r="AT57" s="1225"/>
      <c r="AU57" s="1225"/>
      <c r="AV57" s="1225"/>
      <c r="AW57" s="1225"/>
      <c r="AX57" s="1225"/>
      <c r="AY57" s="1225"/>
      <c r="AZ57" s="1225"/>
      <c r="BA57" s="1225"/>
      <c r="BB57" s="1223" t="s">
        <v>612</v>
      </c>
      <c r="BC57" s="1223"/>
      <c r="BD57" s="1223"/>
      <c r="BE57" s="1223"/>
      <c r="BF57" s="1223"/>
      <c r="BG57" s="1223"/>
      <c r="BH57" s="1223"/>
      <c r="BI57" s="1223"/>
      <c r="BJ57" s="1223"/>
      <c r="BK57" s="1223"/>
      <c r="BL57" s="1223"/>
      <c r="BM57" s="1223"/>
      <c r="BN57" s="1223"/>
      <c r="BO57" s="1223"/>
      <c r="BP57" s="1232"/>
      <c r="BQ57" s="1220"/>
      <c r="BR57" s="1220"/>
      <c r="BS57" s="1220"/>
      <c r="BT57" s="1220"/>
      <c r="BU57" s="1220"/>
      <c r="BV57" s="1220"/>
      <c r="BW57" s="1220"/>
      <c r="BX57" s="1232"/>
      <c r="BY57" s="1220"/>
      <c r="BZ57" s="1220"/>
      <c r="CA57" s="1220"/>
      <c r="CB57" s="1220"/>
      <c r="CC57" s="1220"/>
      <c r="CD57" s="1220"/>
      <c r="CE57" s="1220"/>
      <c r="CF57" s="1232"/>
      <c r="CG57" s="1220"/>
      <c r="CH57" s="1220"/>
      <c r="CI57" s="1220"/>
      <c r="CJ57" s="1220"/>
      <c r="CK57" s="1220"/>
      <c r="CL57" s="1220"/>
      <c r="CM57" s="1220"/>
      <c r="CN57" s="1220">
        <v>61.7</v>
      </c>
      <c r="CO57" s="1220"/>
      <c r="CP57" s="1220"/>
      <c r="CQ57" s="1220"/>
      <c r="CR57" s="1220"/>
      <c r="CS57" s="1220"/>
      <c r="CT57" s="1220"/>
      <c r="CU57" s="1220"/>
      <c r="CV57" s="1220">
        <v>62.4</v>
      </c>
      <c r="CW57" s="1220"/>
      <c r="CX57" s="1220"/>
      <c r="CY57" s="1220"/>
      <c r="CZ57" s="1220"/>
      <c r="DA57" s="1220"/>
      <c r="DB57" s="1220"/>
      <c r="DC57" s="1220"/>
      <c r="DD57" s="361"/>
      <c r="DE57" s="360"/>
    </row>
    <row r="58" spans="1:109" s="356" customFormat="1" x14ac:dyDescent="0.15">
      <c r="A58" s="247"/>
      <c r="B58" s="360"/>
      <c r="G58" s="1226"/>
      <c r="H58" s="1226"/>
      <c r="I58" s="1221"/>
      <c r="J58" s="1221"/>
      <c r="K58" s="1227"/>
      <c r="L58" s="1227"/>
      <c r="M58" s="1227"/>
      <c r="N58" s="1227"/>
      <c r="AM58" s="247"/>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x14ac:dyDescent="0.15">
      <c r="A59" s="24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7"/>
    </row>
    <row r="63" spans="1:109" ht="17.25" x14ac:dyDescent="0.15">
      <c r="B63" s="304" t="s">
        <v>614</v>
      </c>
    </row>
    <row r="64" spans="1:109" x14ac:dyDescent="0.15">
      <c r="B64" s="251"/>
      <c r="G64" s="355"/>
      <c r="I64" s="367"/>
      <c r="J64" s="367"/>
      <c r="K64" s="367"/>
      <c r="L64" s="367"/>
      <c r="M64" s="367"/>
      <c r="N64" s="368"/>
      <c r="AM64" s="355"/>
      <c r="AN64" s="355" t="s">
        <v>608</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1"/>
      <c r="AN65" s="1233" t="s">
        <v>615</v>
      </c>
      <c r="AO65" s="1234"/>
      <c r="AP65" s="1234"/>
      <c r="AQ65" s="1234"/>
      <c r="AR65" s="1234"/>
      <c r="AS65" s="1234"/>
      <c r="AT65" s="1234"/>
      <c r="AU65" s="1234"/>
      <c r="AV65" s="1234"/>
      <c r="AW65" s="1234"/>
      <c r="AX65" s="1234"/>
      <c r="AY65" s="1234"/>
      <c r="AZ65" s="1234"/>
      <c r="BA65" s="1234"/>
      <c r="BB65" s="1234"/>
      <c r="BC65" s="1234"/>
      <c r="BD65" s="1234"/>
      <c r="BE65" s="1234"/>
      <c r="BF65" s="1234"/>
      <c r="BG65" s="1234"/>
      <c r="BH65" s="1234"/>
      <c r="BI65" s="1234"/>
      <c r="BJ65" s="1234"/>
      <c r="BK65" s="1234"/>
      <c r="BL65" s="1234"/>
      <c r="BM65" s="1234"/>
      <c r="BN65" s="1234"/>
      <c r="BO65" s="1234"/>
      <c r="BP65" s="1234"/>
      <c r="BQ65" s="1234"/>
      <c r="BR65" s="1234"/>
      <c r="BS65" s="1234"/>
      <c r="BT65" s="1234"/>
      <c r="BU65" s="1234"/>
      <c r="BV65" s="1234"/>
      <c r="BW65" s="1234"/>
      <c r="BX65" s="1234"/>
      <c r="BY65" s="1234"/>
      <c r="BZ65" s="1234"/>
      <c r="CA65" s="1234"/>
      <c r="CB65" s="1234"/>
      <c r="CC65" s="1234"/>
      <c r="CD65" s="1234"/>
      <c r="CE65" s="1234"/>
      <c r="CF65" s="1234"/>
      <c r="CG65" s="1234"/>
      <c r="CH65" s="1234"/>
      <c r="CI65" s="1234"/>
      <c r="CJ65" s="1234"/>
      <c r="CK65" s="1234"/>
      <c r="CL65" s="1234"/>
      <c r="CM65" s="1234"/>
      <c r="CN65" s="1234"/>
      <c r="CO65" s="1234"/>
      <c r="CP65" s="1234"/>
      <c r="CQ65" s="1234"/>
      <c r="CR65" s="1234"/>
      <c r="CS65" s="1234"/>
      <c r="CT65" s="1234"/>
      <c r="CU65" s="1234"/>
      <c r="CV65" s="1234"/>
      <c r="CW65" s="1234"/>
      <c r="CX65" s="1234"/>
      <c r="CY65" s="1234"/>
      <c r="CZ65" s="1234"/>
      <c r="DA65" s="1234"/>
      <c r="DB65" s="1234"/>
      <c r="DC65" s="1235"/>
    </row>
    <row r="66" spans="2:107" x14ac:dyDescent="0.15">
      <c r="B66" s="251"/>
      <c r="AN66" s="1236"/>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8"/>
    </row>
    <row r="67" spans="2:107" x14ac:dyDescent="0.15">
      <c r="B67" s="251"/>
      <c r="AN67" s="1236"/>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8"/>
    </row>
    <row r="68" spans="2:107" x14ac:dyDescent="0.15">
      <c r="B68" s="251"/>
      <c r="AN68" s="1236"/>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8"/>
    </row>
    <row r="69" spans="2:107" x14ac:dyDescent="0.15">
      <c r="B69" s="251"/>
      <c r="AN69" s="1239"/>
      <c r="AO69" s="1240"/>
      <c r="AP69" s="1240"/>
      <c r="AQ69" s="1240"/>
      <c r="AR69" s="1240"/>
      <c r="AS69" s="1240"/>
      <c r="AT69" s="1240"/>
      <c r="AU69" s="1240"/>
      <c r="AV69" s="1240"/>
      <c r="AW69" s="1240"/>
      <c r="AX69" s="1240"/>
      <c r="AY69" s="1240"/>
      <c r="AZ69" s="1240"/>
      <c r="BA69" s="1240"/>
      <c r="BB69" s="1240"/>
      <c r="BC69" s="1240"/>
      <c r="BD69" s="1240"/>
      <c r="BE69" s="1240"/>
      <c r="BF69" s="1240"/>
      <c r="BG69" s="1240"/>
      <c r="BH69" s="1240"/>
      <c r="BI69" s="1240"/>
      <c r="BJ69" s="1240"/>
      <c r="BK69" s="1240"/>
      <c r="BL69" s="1240"/>
      <c r="BM69" s="1240"/>
      <c r="BN69" s="1240"/>
      <c r="BO69" s="1240"/>
      <c r="BP69" s="1240"/>
      <c r="BQ69" s="1240"/>
      <c r="BR69" s="1240"/>
      <c r="BS69" s="1240"/>
      <c r="BT69" s="1240"/>
      <c r="BU69" s="1240"/>
      <c r="BV69" s="1240"/>
      <c r="BW69" s="1240"/>
      <c r="BX69" s="1240"/>
      <c r="BY69" s="1240"/>
      <c r="BZ69" s="1240"/>
      <c r="CA69" s="1240"/>
      <c r="CB69" s="1240"/>
      <c r="CC69" s="1240"/>
      <c r="CD69" s="1240"/>
      <c r="CE69" s="1240"/>
      <c r="CF69" s="1240"/>
      <c r="CG69" s="1240"/>
      <c r="CH69" s="1240"/>
      <c r="CI69" s="1240"/>
      <c r="CJ69" s="1240"/>
      <c r="CK69" s="1240"/>
      <c r="CL69" s="1240"/>
      <c r="CM69" s="1240"/>
      <c r="CN69" s="1240"/>
      <c r="CO69" s="1240"/>
      <c r="CP69" s="1240"/>
      <c r="CQ69" s="1240"/>
      <c r="CR69" s="1240"/>
      <c r="CS69" s="1240"/>
      <c r="CT69" s="1240"/>
      <c r="CU69" s="1240"/>
      <c r="CV69" s="1240"/>
      <c r="CW69" s="1240"/>
      <c r="CX69" s="1240"/>
      <c r="CY69" s="1240"/>
      <c r="CZ69" s="1240"/>
      <c r="DA69" s="1240"/>
      <c r="DB69" s="1240"/>
      <c r="DC69" s="1241"/>
    </row>
    <row r="70" spans="2:107" x14ac:dyDescent="0.15">
      <c r="B70" s="25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1"/>
      <c r="G71" s="372"/>
      <c r="I71" s="373"/>
      <c r="J71" s="370"/>
      <c r="K71" s="370"/>
      <c r="L71" s="371"/>
      <c r="M71" s="370"/>
      <c r="N71" s="371"/>
      <c r="AM71" s="372"/>
      <c r="AN71" s="247" t="s">
        <v>609</v>
      </c>
    </row>
    <row r="72" spans="2:107" x14ac:dyDescent="0.15">
      <c r="B72" s="251"/>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511</v>
      </c>
      <c r="BQ72" s="1225"/>
      <c r="BR72" s="1225"/>
      <c r="BS72" s="1225"/>
      <c r="BT72" s="1225"/>
      <c r="BU72" s="1225"/>
      <c r="BV72" s="1225"/>
      <c r="BW72" s="1225"/>
      <c r="BX72" s="1225" t="s">
        <v>512</v>
      </c>
      <c r="BY72" s="1225"/>
      <c r="BZ72" s="1225"/>
      <c r="CA72" s="1225"/>
      <c r="CB72" s="1225"/>
      <c r="CC72" s="1225"/>
      <c r="CD72" s="1225"/>
      <c r="CE72" s="1225"/>
      <c r="CF72" s="1225" t="s">
        <v>513</v>
      </c>
      <c r="CG72" s="1225"/>
      <c r="CH72" s="1225"/>
      <c r="CI72" s="1225"/>
      <c r="CJ72" s="1225"/>
      <c r="CK72" s="1225"/>
      <c r="CL72" s="1225"/>
      <c r="CM72" s="1225"/>
      <c r="CN72" s="1225" t="s">
        <v>514</v>
      </c>
      <c r="CO72" s="1225"/>
      <c r="CP72" s="1225"/>
      <c r="CQ72" s="1225"/>
      <c r="CR72" s="1225"/>
      <c r="CS72" s="1225"/>
      <c r="CT72" s="1225"/>
      <c r="CU72" s="1225"/>
      <c r="CV72" s="1225" t="s">
        <v>515</v>
      </c>
      <c r="CW72" s="1225"/>
      <c r="CX72" s="1225"/>
      <c r="CY72" s="1225"/>
      <c r="CZ72" s="1225"/>
      <c r="DA72" s="1225"/>
      <c r="DB72" s="1225"/>
      <c r="DC72" s="1225"/>
    </row>
    <row r="73" spans="2:107" x14ac:dyDescent="0.15">
      <c r="B73" s="251"/>
      <c r="G73" s="1228"/>
      <c r="H73" s="1228"/>
      <c r="I73" s="1228"/>
      <c r="J73" s="1228"/>
      <c r="K73" s="1224"/>
      <c r="L73" s="1224"/>
      <c r="M73" s="1224"/>
      <c r="N73" s="1224"/>
      <c r="AM73" s="357"/>
      <c r="AN73" s="1223" t="s">
        <v>610</v>
      </c>
      <c r="AO73" s="1223"/>
      <c r="AP73" s="1223"/>
      <c r="AQ73" s="1223"/>
      <c r="AR73" s="1223"/>
      <c r="AS73" s="1223"/>
      <c r="AT73" s="1223"/>
      <c r="AU73" s="1223"/>
      <c r="AV73" s="1223"/>
      <c r="AW73" s="1223"/>
      <c r="AX73" s="1223"/>
      <c r="AY73" s="1223"/>
      <c r="AZ73" s="1223"/>
      <c r="BA73" s="1223"/>
      <c r="BB73" s="1223" t="s">
        <v>611</v>
      </c>
      <c r="BC73" s="1223"/>
      <c r="BD73" s="1223"/>
      <c r="BE73" s="1223"/>
      <c r="BF73" s="1223"/>
      <c r="BG73" s="1223"/>
      <c r="BH73" s="1223"/>
      <c r="BI73" s="1223"/>
      <c r="BJ73" s="1223"/>
      <c r="BK73" s="1223"/>
      <c r="BL73" s="1223"/>
      <c r="BM73" s="1223"/>
      <c r="BN73" s="1223"/>
      <c r="BO73" s="1223"/>
      <c r="BP73" s="1220">
        <v>142.4</v>
      </c>
      <c r="BQ73" s="1220"/>
      <c r="BR73" s="1220"/>
      <c r="BS73" s="1220"/>
      <c r="BT73" s="1220"/>
      <c r="BU73" s="1220"/>
      <c r="BV73" s="1220"/>
      <c r="BW73" s="1220"/>
      <c r="BX73" s="1220">
        <v>135.6</v>
      </c>
      <c r="BY73" s="1220"/>
      <c r="BZ73" s="1220"/>
      <c r="CA73" s="1220"/>
      <c r="CB73" s="1220"/>
      <c r="CC73" s="1220"/>
      <c r="CD73" s="1220"/>
      <c r="CE73" s="1220"/>
      <c r="CF73" s="1220">
        <v>133.80000000000001</v>
      </c>
      <c r="CG73" s="1220"/>
      <c r="CH73" s="1220"/>
      <c r="CI73" s="1220"/>
      <c r="CJ73" s="1220"/>
      <c r="CK73" s="1220"/>
      <c r="CL73" s="1220"/>
      <c r="CM73" s="1220"/>
      <c r="CN73" s="1220">
        <v>122.3</v>
      </c>
      <c r="CO73" s="1220"/>
      <c r="CP73" s="1220"/>
      <c r="CQ73" s="1220"/>
      <c r="CR73" s="1220"/>
      <c r="CS73" s="1220"/>
      <c r="CT73" s="1220"/>
      <c r="CU73" s="1220"/>
      <c r="CV73" s="1220">
        <v>107.8</v>
      </c>
      <c r="CW73" s="1220"/>
      <c r="CX73" s="1220"/>
      <c r="CY73" s="1220"/>
      <c r="CZ73" s="1220"/>
      <c r="DA73" s="1220"/>
      <c r="DB73" s="1220"/>
      <c r="DC73" s="1220"/>
    </row>
    <row r="74" spans="2:107" x14ac:dyDescent="0.15">
      <c r="B74" s="251"/>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51"/>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616</v>
      </c>
      <c r="BC75" s="1223"/>
      <c r="BD75" s="1223"/>
      <c r="BE75" s="1223"/>
      <c r="BF75" s="1223"/>
      <c r="BG75" s="1223"/>
      <c r="BH75" s="1223"/>
      <c r="BI75" s="1223"/>
      <c r="BJ75" s="1223"/>
      <c r="BK75" s="1223"/>
      <c r="BL75" s="1223"/>
      <c r="BM75" s="1223"/>
      <c r="BN75" s="1223"/>
      <c r="BO75" s="1223"/>
      <c r="BP75" s="1220">
        <v>14.6</v>
      </c>
      <c r="BQ75" s="1220"/>
      <c r="BR75" s="1220"/>
      <c r="BS75" s="1220"/>
      <c r="BT75" s="1220"/>
      <c r="BU75" s="1220"/>
      <c r="BV75" s="1220"/>
      <c r="BW75" s="1220"/>
      <c r="BX75" s="1220">
        <v>14.9</v>
      </c>
      <c r="BY75" s="1220"/>
      <c r="BZ75" s="1220"/>
      <c r="CA75" s="1220"/>
      <c r="CB75" s="1220"/>
      <c r="CC75" s="1220"/>
      <c r="CD75" s="1220"/>
      <c r="CE75" s="1220"/>
      <c r="CF75" s="1220">
        <v>15.1</v>
      </c>
      <c r="CG75" s="1220"/>
      <c r="CH75" s="1220"/>
      <c r="CI75" s="1220"/>
      <c r="CJ75" s="1220"/>
      <c r="CK75" s="1220"/>
      <c r="CL75" s="1220"/>
      <c r="CM75" s="1220"/>
      <c r="CN75" s="1220">
        <v>14.6</v>
      </c>
      <c r="CO75" s="1220"/>
      <c r="CP75" s="1220"/>
      <c r="CQ75" s="1220"/>
      <c r="CR75" s="1220"/>
      <c r="CS75" s="1220"/>
      <c r="CT75" s="1220"/>
      <c r="CU75" s="1220"/>
      <c r="CV75" s="1220">
        <v>14.3</v>
      </c>
      <c r="CW75" s="1220"/>
      <c r="CX75" s="1220"/>
      <c r="CY75" s="1220"/>
      <c r="CZ75" s="1220"/>
      <c r="DA75" s="1220"/>
      <c r="DB75" s="1220"/>
      <c r="DC75" s="1220"/>
    </row>
    <row r="76" spans="2:107" x14ac:dyDescent="0.15">
      <c r="B76" s="251"/>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51"/>
      <c r="G77" s="1226"/>
      <c r="H77" s="1226"/>
      <c r="I77" s="1226"/>
      <c r="J77" s="1226"/>
      <c r="K77" s="1224"/>
      <c r="L77" s="1224"/>
      <c r="M77" s="1224"/>
      <c r="N77" s="1224"/>
      <c r="AN77" s="1225" t="s">
        <v>613</v>
      </c>
      <c r="AO77" s="1225"/>
      <c r="AP77" s="1225"/>
      <c r="AQ77" s="1225"/>
      <c r="AR77" s="1225"/>
      <c r="AS77" s="1225"/>
      <c r="AT77" s="1225"/>
      <c r="AU77" s="1225"/>
      <c r="AV77" s="1225"/>
      <c r="AW77" s="1225"/>
      <c r="AX77" s="1225"/>
      <c r="AY77" s="1225"/>
      <c r="AZ77" s="1225"/>
      <c r="BA77" s="1225"/>
      <c r="BB77" s="1223" t="s">
        <v>611</v>
      </c>
      <c r="BC77" s="1223"/>
      <c r="BD77" s="1223"/>
      <c r="BE77" s="1223"/>
      <c r="BF77" s="1223"/>
      <c r="BG77" s="1223"/>
      <c r="BH77" s="1223"/>
      <c r="BI77" s="1223"/>
      <c r="BJ77" s="1223"/>
      <c r="BK77" s="1223"/>
      <c r="BL77" s="1223"/>
      <c r="BM77" s="1223"/>
      <c r="BN77" s="1223"/>
      <c r="BO77" s="1223"/>
      <c r="BP77" s="1220">
        <v>53.4</v>
      </c>
      <c r="BQ77" s="1220"/>
      <c r="BR77" s="1220"/>
      <c r="BS77" s="1220"/>
      <c r="BT77" s="1220"/>
      <c r="BU77" s="1220"/>
      <c r="BV77" s="1220"/>
      <c r="BW77" s="1220"/>
      <c r="BX77" s="1220">
        <v>48</v>
      </c>
      <c r="BY77" s="1220"/>
      <c r="BZ77" s="1220"/>
      <c r="CA77" s="1220"/>
      <c r="CB77" s="1220"/>
      <c r="CC77" s="1220"/>
      <c r="CD77" s="1220"/>
      <c r="CE77" s="1220"/>
      <c r="CF77" s="1220">
        <v>49.1</v>
      </c>
      <c r="CG77" s="1220"/>
      <c r="CH77" s="1220"/>
      <c r="CI77" s="1220"/>
      <c r="CJ77" s="1220"/>
      <c r="CK77" s="1220"/>
      <c r="CL77" s="1220"/>
      <c r="CM77" s="1220"/>
      <c r="CN77" s="1220">
        <v>41.5</v>
      </c>
      <c r="CO77" s="1220"/>
      <c r="CP77" s="1220"/>
      <c r="CQ77" s="1220"/>
      <c r="CR77" s="1220"/>
      <c r="CS77" s="1220"/>
      <c r="CT77" s="1220"/>
      <c r="CU77" s="1220"/>
      <c r="CV77" s="1220">
        <v>25.2</v>
      </c>
      <c r="CW77" s="1220"/>
      <c r="CX77" s="1220"/>
      <c r="CY77" s="1220"/>
      <c r="CZ77" s="1220"/>
      <c r="DA77" s="1220"/>
      <c r="DB77" s="1220"/>
      <c r="DC77" s="1220"/>
    </row>
    <row r="78" spans="2:107" x14ac:dyDescent="0.15">
      <c r="B78" s="251"/>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51"/>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616</v>
      </c>
      <c r="BC79" s="1223"/>
      <c r="BD79" s="1223"/>
      <c r="BE79" s="1223"/>
      <c r="BF79" s="1223"/>
      <c r="BG79" s="1223"/>
      <c r="BH79" s="1223"/>
      <c r="BI79" s="1223"/>
      <c r="BJ79" s="1223"/>
      <c r="BK79" s="1223"/>
      <c r="BL79" s="1223"/>
      <c r="BM79" s="1223"/>
      <c r="BN79" s="1223"/>
      <c r="BO79" s="1223"/>
      <c r="BP79" s="1220">
        <v>9.8000000000000007</v>
      </c>
      <c r="BQ79" s="1220"/>
      <c r="BR79" s="1220"/>
      <c r="BS79" s="1220"/>
      <c r="BT79" s="1220"/>
      <c r="BU79" s="1220"/>
      <c r="BV79" s="1220"/>
      <c r="BW79" s="1220"/>
      <c r="BX79" s="1220">
        <v>9.6</v>
      </c>
      <c r="BY79" s="1220"/>
      <c r="BZ79" s="1220"/>
      <c r="CA79" s="1220"/>
      <c r="CB79" s="1220"/>
      <c r="CC79" s="1220"/>
      <c r="CD79" s="1220"/>
      <c r="CE79" s="1220"/>
      <c r="CF79" s="1220">
        <v>9.5</v>
      </c>
      <c r="CG79" s="1220"/>
      <c r="CH79" s="1220"/>
      <c r="CI79" s="1220"/>
      <c r="CJ79" s="1220"/>
      <c r="CK79" s="1220"/>
      <c r="CL79" s="1220"/>
      <c r="CM79" s="1220"/>
      <c r="CN79" s="1220">
        <v>9.1999999999999993</v>
      </c>
      <c r="CO79" s="1220"/>
      <c r="CP79" s="1220"/>
      <c r="CQ79" s="1220"/>
      <c r="CR79" s="1220"/>
      <c r="CS79" s="1220"/>
      <c r="CT79" s="1220"/>
      <c r="CU79" s="1220"/>
      <c r="CV79" s="1220">
        <v>8.9</v>
      </c>
      <c r="CW79" s="1220"/>
      <c r="CX79" s="1220"/>
      <c r="CY79" s="1220"/>
      <c r="CZ79" s="1220"/>
      <c r="DA79" s="1220"/>
      <c r="DB79" s="1220"/>
      <c r="DC79" s="1220"/>
    </row>
    <row r="80" spans="2:107" x14ac:dyDescent="0.15">
      <c r="B80" s="251"/>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51"/>
    </row>
    <row r="82" spans="2:109" ht="17.25" x14ac:dyDescent="0.15">
      <c r="B82" s="25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WKQDWaqBThZjxWkB/FgfW0Mu1dmZw/hv3jpLitrsciTuORCpjXsrbk1vuiAudqqUCqcTE9Cb9xTAocC9RfrdoQ==" saltValue="j5WTd/gYah1YbiYBTk5L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A940-82CD-47C8-9BE6-428F379C87DE}">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458</v>
      </c>
    </row>
  </sheetData>
  <sheetProtection algorithmName="SHA-512" hashValue="/BZqq/v0Yg/1DeKa7zKTMWpO/evBubXixwaa7G02fSMTAwC4RRaw9q8Tm5vnQJjspSbTuwCVVIRJK9TzjMEf2w==" saltValue="y5kVn+Zmd8GOMFEF3bu+Q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A5519-72A8-4E34-8D60-F95D707A9752}">
  <sheetPr>
    <pageSetUpPr fitToPage="1"/>
  </sheetPr>
  <dimension ref="A1:DR125"/>
  <sheetViews>
    <sheetView showGridLines="0" topLeftCell="A34" zoomScaleNormal="100" zoomScaleSheetLayoutView="55" workbookViewId="0">
      <selection activeCell="AX78" sqref="AX78"/>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458</v>
      </c>
    </row>
  </sheetData>
  <sheetProtection algorithmName="SHA-512" hashValue="Q2SMmLGbAIcUD3+3i2Nmg7i/l6Mn58qCFCSk+j/aeuH/e5/Jd4ukjIqKc2A4Gqtu6Xtdu7n5QLGV2aQldfsxHQ==" saltValue="iDY5hZriQoWK+6tFxUJ5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508</v>
      </c>
      <c r="G2" s="146"/>
      <c r="H2" s="147"/>
    </row>
    <row r="3" spans="1:8" x14ac:dyDescent="0.15">
      <c r="A3" s="143" t="s">
        <v>501</v>
      </c>
      <c r="B3" s="148"/>
      <c r="C3" s="149"/>
      <c r="D3" s="150">
        <v>161347</v>
      </c>
      <c r="E3" s="151"/>
      <c r="F3" s="152">
        <v>88968</v>
      </c>
      <c r="G3" s="153"/>
      <c r="H3" s="154"/>
    </row>
    <row r="4" spans="1:8" x14ac:dyDescent="0.15">
      <c r="A4" s="155"/>
      <c r="B4" s="156"/>
      <c r="C4" s="157"/>
      <c r="D4" s="158">
        <v>16272</v>
      </c>
      <c r="E4" s="159"/>
      <c r="F4" s="160">
        <v>45482</v>
      </c>
      <c r="G4" s="161"/>
      <c r="H4" s="162"/>
    </row>
    <row r="5" spans="1:8" x14ac:dyDescent="0.15">
      <c r="A5" s="143" t="s">
        <v>503</v>
      </c>
      <c r="B5" s="148"/>
      <c r="C5" s="149"/>
      <c r="D5" s="150">
        <v>103577</v>
      </c>
      <c r="E5" s="151"/>
      <c r="F5" s="152">
        <v>85173</v>
      </c>
      <c r="G5" s="153"/>
      <c r="H5" s="154"/>
    </row>
    <row r="6" spans="1:8" x14ac:dyDescent="0.15">
      <c r="A6" s="155"/>
      <c r="B6" s="156"/>
      <c r="C6" s="157"/>
      <c r="D6" s="158">
        <v>30882</v>
      </c>
      <c r="E6" s="159"/>
      <c r="F6" s="160">
        <v>43913</v>
      </c>
      <c r="G6" s="161"/>
      <c r="H6" s="162"/>
    </row>
    <row r="7" spans="1:8" x14ac:dyDescent="0.15">
      <c r="A7" s="143" t="s">
        <v>504</v>
      </c>
      <c r="B7" s="148"/>
      <c r="C7" s="149"/>
      <c r="D7" s="150">
        <v>118432</v>
      </c>
      <c r="E7" s="151"/>
      <c r="F7" s="152">
        <v>94081</v>
      </c>
      <c r="G7" s="153"/>
      <c r="H7" s="154"/>
    </row>
    <row r="8" spans="1:8" x14ac:dyDescent="0.15">
      <c r="A8" s="155"/>
      <c r="B8" s="156"/>
      <c r="C8" s="157"/>
      <c r="D8" s="158">
        <v>64841</v>
      </c>
      <c r="E8" s="159"/>
      <c r="F8" s="160">
        <v>48949</v>
      </c>
      <c r="G8" s="161"/>
      <c r="H8" s="162"/>
    </row>
    <row r="9" spans="1:8" x14ac:dyDescent="0.15">
      <c r="A9" s="143" t="s">
        <v>505</v>
      </c>
      <c r="B9" s="148"/>
      <c r="C9" s="149"/>
      <c r="D9" s="150">
        <v>84223</v>
      </c>
      <c r="E9" s="151"/>
      <c r="F9" s="152">
        <v>92632</v>
      </c>
      <c r="G9" s="153"/>
      <c r="H9" s="154"/>
    </row>
    <row r="10" spans="1:8" x14ac:dyDescent="0.15">
      <c r="A10" s="155"/>
      <c r="B10" s="156"/>
      <c r="C10" s="157"/>
      <c r="D10" s="158">
        <v>40273</v>
      </c>
      <c r="E10" s="159"/>
      <c r="F10" s="160">
        <v>47978</v>
      </c>
      <c r="G10" s="161"/>
      <c r="H10" s="162"/>
    </row>
    <row r="11" spans="1:8" x14ac:dyDescent="0.15">
      <c r="A11" s="143" t="s">
        <v>506</v>
      </c>
      <c r="B11" s="148"/>
      <c r="C11" s="149"/>
      <c r="D11" s="150">
        <v>105529</v>
      </c>
      <c r="E11" s="151"/>
      <c r="F11" s="152">
        <v>96469</v>
      </c>
      <c r="G11" s="153"/>
      <c r="H11" s="154"/>
    </row>
    <row r="12" spans="1:8" x14ac:dyDescent="0.15">
      <c r="A12" s="155"/>
      <c r="B12" s="156"/>
      <c r="C12" s="163"/>
      <c r="D12" s="158">
        <v>48439</v>
      </c>
      <c r="E12" s="159"/>
      <c r="F12" s="160">
        <v>49775</v>
      </c>
      <c r="G12" s="161"/>
      <c r="H12" s="162"/>
    </row>
    <row r="13" spans="1:8" x14ac:dyDescent="0.15">
      <c r="A13" s="143"/>
      <c r="B13" s="148"/>
      <c r="C13" s="149"/>
      <c r="D13" s="150">
        <v>114622</v>
      </c>
      <c r="E13" s="151"/>
      <c r="F13" s="152">
        <v>91465</v>
      </c>
      <c r="G13" s="164"/>
      <c r="H13" s="154"/>
    </row>
    <row r="14" spans="1:8" x14ac:dyDescent="0.15">
      <c r="A14" s="155"/>
      <c r="B14" s="156"/>
      <c r="C14" s="157"/>
      <c r="D14" s="158">
        <v>40141</v>
      </c>
      <c r="E14" s="159"/>
      <c r="F14" s="160">
        <v>47219</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2.54</v>
      </c>
      <c r="C19" s="165">
        <f>ROUND(VALUE(SUBSTITUTE(実質収支比率等に係る経年分析!G$48,"▲","-")),2)</f>
        <v>0.72</v>
      </c>
      <c r="D19" s="165">
        <f>ROUND(VALUE(SUBSTITUTE(実質収支比率等に係る経年分析!H$48,"▲","-")),2)</f>
        <v>0.63</v>
      </c>
      <c r="E19" s="165">
        <f>ROUND(VALUE(SUBSTITUTE(実質収支比率等に係る経年分析!I$48,"▲","-")),2)</f>
        <v>2.87</v>
      </c>
      <c r="F19" s="165">
        <f>ROUND(VALUE(SUBSTITUTE(実質収支比率等に係る経年分析!J$48,"▲","-")),2)</f>
        <v>4.7</v>
      </c>
    </row>
    <row r="20" spans="1:11" x14ac:dyDescent="0.15">
      <c r="A20" s="165" t="s">
        <v>54</v>
      </c>
      <c r="B20" s="165">
        <f>ROUND(VALUE(SUBSTITUTE(実質収支比率等に係る経年分析!F$47,"▲","-")),2)</f>
        <v>5.39</v>
      </c>
      <c r="C20" s="165">
        <f>ROUND(VALUE(SUBSTITUTE(実質収支比率等に係る経年分析!G$47,"▲","-")),2)</f>
        <v>5.44</v>
      </c>
      <c r="D20" s="165">
        <f>ROUND(VALUE(SUBSTITUTE(実質収支比率等に係る経年分析!H$47,"▲","-")),2)</f>
        <v>5.45</v>
      </c>
      <c r="E20" s="165">
        <f>ROUND(VALUE(SUBSTITUTE(実質収支比率等に係る経年分析!I$47,"▲","-")),2)</f>
        <v>5.61</v>
      </c>
      <c r="F20" s="165">
        <f>ROUND(VALUE(SUBSTITUTE(実質収支比率等に係る経年分析!J$47,"▲","-")),2)</f>
        <v>6.99</v>
      </c>
    </row>
    <row r="21" spans="1:11" x14ac:dyDescent="0.15">
      <c r="A21" s="165" t="s">
        <v>55</v>
      </c>
      <c r="B21" s="165">
        <f>IF(ISNUMBER(VALUE(SUBSTITUTE(実質収支比率等に係る経年分析!F$49,"▲","-"))),ROUND(VALUE(SUBSTITUTE(実質収支比率等に係る経年分析!F$49,"▲","-")),2),NA())</f>
        <v>-0.14000000000000001</v>
      </c>
      <c r="C21" s="165">
        <f>IF(ISNUMBER(VALUE(SUBSTITUTE(実質収支比率等に係る経年分析!G$49,"▲","-"))),ROUND(VALUE(SUBSTITUTE(実質収支比率等に係る経年分析!G$49,"▲","-")),2),NA())</f>
        <v>-1.84</v>
      </c>
      <c r="D21" s="165">
        <f>IF(ISNUMBER(VALUE(SUBSTITUTE(実質収支比率等に係る経年分析!H$49,"▲","-"))),ROUND(VALUE(SUBSTITUTE(実質収支比率等に係る経年分析!H$49,"▲","-")),2),NA())</f>
        <v>-0.1</v>
      </c>
      <c r="E21" s="165">
        <f>IF(ISNUMBER(VALUE(SUBSTITUTE(実質収支比率等に係る経年分析!I$49,"▲","-"))),ROUND(VALUE(SUBSTITUTE(実質収支比率等に係る経年分析!I$49,"▲","-")),2),NA())</f>
        <v>2.2200000000000002</v>
      </c>
      <c r="F21" s="165">
        <f>IF(ISNUMBER(VALUE(SUBSTITUTE(実質収支比率等に係る経年分析!J$49,"▲","-"))),ROUND(VALUE(SUBSTITUTE(実質収支比率等に係る経年分析!J$49,"▲","-")),2),NA())</f>
        <v>3.61</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0.28999999999999998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0.12</v>
      </c>
    </row>
    <row r="31" spans="1:11" x14ac:dyDescent="0.15">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0.13</v>
      </c>
    </row>
    <row r="32" spans="1:11" x14ac:dyDescent="0.15">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0.28999999999999998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0.13</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0.84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0.46</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2.86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3.27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3.71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4.1399999999999997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3.94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2.54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0.72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0.62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2.87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4.6900000000000004</v>
      </c>
    </row>
    <row r="36" spans="1:16" x14ac:dyDescent="0.15">
      <c r="A36" s="166" t="str">
        <f>IF(連結実質赤字比率に係る赤字・黒字の構成分析!C$34="",NA(),連結実質赤字比率に係る赤字・黒字の構成分析!C$34)</f>
        <v>病院事業会計</v>
      </c>
      <c r="B36" s="166">
        <f>IF(ROUND(VALUE(SUBSTITUTE(連結実質赤字比率に係る赤字・黒字の構成分析!F$34,"▲", "-")), 2) &lt; 0, ABS(ROUND(VALUE(SUBSTITUTE(連結実質赤字比率に係る赤字・黒字の構成分析!F$34,"▲", "-")), 2)), NA())</f>
        <v>5.73</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2.69</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2.4900000000000002</v>
      </c>
      <c r="G36" s="166" t="e">
        <f>IF(ROUND(VALUE(SUBSTITUTE(連結実質赤字比率に係る赤字・黒字の構成分析!H$34,"▲", "-")), 2) &gt;= 0, ABS(ROUND(VALUE(SUBSTITUTE(連結実質赤字比率に係る赤字・黒字の構成分析!H$34,"▲", "-")), 2)), NA())</f>
        <v>#N/A</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2.42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6.98</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2168</v>
      </c>
      <c r="E42" s="167"/>
      <c r="F42" s="167"/>
      <c r="G42" s="167">
        <f>'実質公債費比率（分子）の構造'!L$52</f>
        <v>2159</v>
      </c>
      <c r="H42" s="167"/>
      <c r="I42" s="167"/>
      <c r="J42" s="167">
        <f>'実質公債費比率（分子）の構造'!M$52</f>
        <v>2176</v>
      </c>
      <c r="K42" s="167"/>
      <c r="L42" s="167"/>
      <c r="M42" s="167">
        <f>'実質公債費比率（分子）の構造'!N$52</f>
        <v>1865</v>
      </c>
      <c r="N42" s="167"/>
      <c r="O42" s="167"/>
      <c r="P42" s="167">
        <f>'実質公債費比率（分子）の構造'!O$52</f>
        <v>1927</v>
      </c>
    </row>
    <row r="43" spans="1:16" x14ac:dyDescent="0.15">
      <c r="A43" s="167" t="s">
        <v>63</v>
      </c>
      <c r="B43" s="167">
        <f>'実質公債費比率（分子）の構造'!K$51</f>
        <v>1</v>
      </c>
      <c r="C43" s="167"/>
      <c r="D43" s="167"/>
      <c r="E43" s="167">
        <f>'実質公債費比率（分子）の構造'!L$51</f>
        <v>1</v>
      </c>
      <c r="F43" s="167"/>
      <c r="G43" s="167"/>
      <c r="H43" s="167">
        <f>'実質公債費比率（分子）の構造'!M$51</f>
        <v>1</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56</v>
      </c>
      <c r="C44" s="167"/>
      <c r="D44" s="167"/>
      <c r="E44" s="167">
        <f>'実質公債費比率（分子）の構造'!L$50</f>
        <v>40</v>
      </c>
      <c r="F44" s="167"/>
      <c r="G44" s="167"/>
      <c r="H44" s="167">
        <f>'実質公債費比率（分子）の構造'!M$50</f>
        <v>37</v>
      </c>
      <c r="I44" s="167"/>
      <c r="J44" s="167"/>
      <c r="K44" s="167">
        <f>'実質公債費比率（分子）の構造'!N$50</f>
        <v>31</v>
      </c>
      <c r="L44" s="167"/>
      <c r="M44" s="167"/>
      <c r="N44" s="167">
        <f>'実質公債費比率（分子）の構造'!O$50</f>
        <v>25</v>
      </c>
      <c r="O44" s="167"/>
      <c r="P44" s="167"/>
    </row>
    <row r="45" spans="1:16" x14ac:dyDescent="0.15">
      <c r="A45" s="167" t="s">
        <v>65</v>
      </c>
      <c r="B45" s="167">
        <f>'実質公債費比率（分子）の構造'!K$49</f>
        <v>98</v>
      </c>
      <c r="C45" s="167"/>
      <c r="D45" s="167"/>
      <c r="E45" s="167">
        <f>'実質公債費比率（分子）の構造'!L$49</f>
        <v>25</v>
      </c>
      <c r="F45" s="167"/>
      <c r="G45" s="167"/>
      <c r="H45" s="167">
        <f>'実質公債費比率（分子）の構造'!M$49</f>
        <v>18</v>
      </c>
      <c r="I45" s="167"/>
      <c r="J45" s="167"/>
      <c r="K45" s="167">
        <f>'実質公債費比率（分子）の構造'!N$49</f>
        <v>22</v>
      </c>
      <c r="L45" s="167"/>
      <c r="M45" s="167"/>
      <c r="N45" s="167">
        <f>'実質公債費比率（分子）の構造'!O$49</f>
        <v>22</v>
      </c>
      <c r="O45" s="167"/>
      <c r="P45" s="167"/>
    </row>
    <row r="46" spans="1:16" x14ac:dyDescent="0.15">
      <c r="A46" s="167" t="s">
        <v>66</v>
      </c>
      <c r="B46" s="167">
        <f>'実質公債費比率（分子）の構造'!K$48</f>
        <v>730</v>
      </c>
      <c r="C46" s="167"/>
      <c r="D46" s="167"/>
      <c r="E46" s="167">
        <f>'実質公債費比率（分子）の構造'!L$48</f>
        <v>674</v>
      </c>
      <c r="F46" s="167"/>
      <c r="G46" s="167"/>
      <c r="H46" s="167">
        <f>'実質公債費比率（分子）の構造'!M$48</f>
        <v>680</v>
      </c>
      <c r="I46" s="167"/>
      <c r="J46" s="167"/>
      <c r="K46" s="167">
        <f>'実質公債費比率（分子）の構造'!N$48</f>
        <v>699</v>
      </c>
      <c r="L46" s="167"/>
      <c r="M46" s="167"/>
      <c r="N46" s="167">
        <f>'実質公債費比率（分子）の構造'!O$48</f>
        <v>785</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2425</v>
      </c>
      <c r="C49" s="167"/>
      <c r="D49" s="167"/>
      <c r="E49" s="167">
        <f>'実質公債費比率（分子）の構造'!L$45</f>
        <v>2540</v>
      </c>
      <c r="F49" s="167"/>
      <c r="G49" s="167"/>
      <c r="H49" s="167">
        <f>'実質公債費比率（分子）の構造'!M$45</f>
        <v>2538</v>
      </c>
      <c r="I49" s="167"/>
      <c r="J49" s="167"/>
      <c r="K49" s="167">
        <f>'実質公債費比率（分子）の構造'!N$45</f>
        <v>2100</v>
      </c>
      <c r="L49" s="167"/>
      <c r="M49" s="167"/>
      <c r="N49" s="167">
        <f>'実質公債費比率（分子）の構造'!O$45</f>
        <v>2218</v>
      </c>
      <c r="O49" s="167"/>
      <c r="P49" s="167"/>
    </row>
    <row r="50" spans="1:16" x14ac:dyDescent="0.15">
      <c r="A50" s="167" t="s">
        <v>70</v>
      </c>
      <c r="B50" s="167" t="e">
        <f>NA()</f>
        <v>#N/A</v>
      </c>
      <c r="C50" s="167">
        <f>IF(ISNUMBER('実質公債費比率（分子）の構造'!K$53),'実質公債費比率（分子）の構造'!K$53,NA())</f>
        <v>1142</v>
      </c>
      <c r="D50" s="167" t="e">
        <f>NA()</f>
        <v>#N/A</v>
      </c>
      <c r="E50" s="167" t="e">
        <f>NA()</f>
        <v>#N/A</v>
      </c>
      <c r="F50" s="167">
        <f>IF(ISNUMBER('実質公債費比率（分子）の構造'!L$53),'実質公債費比率（分子）の構造'!L$53,NA())</f>
        <v>1121</v>
      </c>
      <c r="G50" s="167" t="e">
        <f>NA()</f>
        <v>#N/A</v>
      </c>
      <c r="H50" s="167" t="e">
        <f>NA()</f>
        <v>#N/A</v>
      </c>
      <c r="I50" s="167">
        <f>IF(ISNUMBER('実質公債費比率（分子）の構造'!M$53),'実質公債費比率（分子）の構造'!M$53,NA())</f>
        <v>1098</v>
      </c>
      <c r="J50" s="167" t="e">
        <f>NA()</f>
        <v>#N/A</v>
      </c>
      <c r="K50" s="167" t="e">
        <f>NA()</f>
        <v>#N/A</v>
      </c>
      <c r="L50" s="167">
        <f>IF(ISNUMBER('実質公債費比率（分子）の構造'!N$53),'実質公債費比率（分子）の構造'!N$53,NA())</f>
        <v>987</v>
      </c>
      <c r="M50" s="167" t="e">
        <f>NA()</f>
        <v>#N/A</v>
      </c>
      <c r="N50" s="167" t="e">
        <f>NA()</f>
        <v>#N/A</v>
      </c>
      <c r="O50" s="167">
        <f>IF(ISNUMBER('実質公債費比率（分子）の構造'!O$53),'実質公債費比率（分子）の構造'!O$53,NA())</f>
        <v>1123</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19278</v>
      </c>
      <c r="E56" s="166"/>
      <c r="F56" s="166"/>
      <c r="G56" s="166">
        <f>'将来負担比率（分子）の構造'!J$52</f>
        <v>18753</v>
      </c>
      <c r="H56" s="166"/>
      <c r="I56" s="166"/>
      <c r="J56" s="166">
        <f>'将来負担比率（分子）の構造'!K$52</f>
        <v>18688</v>
      </c>
      <c r="K56" s="166"/>
      <c r="L56" s="166"/>
      <c r="M56" s="166">
        <f>'将来負担比率（分子）の構造'!L$52</f>
        <v>18567</v>
      </c>
      <c r="N56" s="166"/>
      <c r="O56" s="166"/>
      <c r="P56" s="166">
        <f>'将来負担比率（分子）の構造'!M$52</f>
        <v>18256</v>
      </c>
    </row>
    <row r="57" spans="1:16" x14ac:dyDescent="0.15">
      <c r="A57" s="166" t="s">
        <v>41</v>
      </c>
      <c r="B57" s="166"/>
      <c r="C57" s="166"/>
      <c r="D57" s="166">
        <f>'将来負担比率（分子）の構造'!I$51</f>
        <v>2298</v>
      </c>
      <c r="E57" s="166"/>
      <c r="F57" s="166"/>
      <c r="G57" s="166">
        <f>'将来負担比率（分子）の構造'!J$51</f>
        <v>2216</v>
      </c>
      <c r="H57" s="166"/>
      <c r="I57" s="166"/>
      <c r="J57" s="166">
        <f>'将来負担比率（分子）の構造'!K$51</f>
        <v>1959</v>
      </c>
      <c r="K57" s="166"/>
      <c r="L57" s="166"/>
      <c r="M57" s="166">
        <f>'将来負担比率（分子）の構造'!L$51</f>
        <v>1805</v>
      </c>
      <c r="N57" s="166"/>
      <c r="O57" s="166"/>
      <c r="P57" s="166">
        <f>'将来負担比率（分子）の構造'!M$51</f>
        <v>1670</v>
      </c>
    </row>
    <row r="58" spans="1:16" x14ac:dyDescent="0.15">
      <c r="A58" s="166" t="s">
        <v>40</v>
      </c>
      <c r="B58" s="166"/>
      <c r="C58" s="166"/>
      <c r="D58" s="166">
        <f>'将来負担比率（分子）の構造'!I$50</f>
        <v>2094</v>
      </c>
      <c r="E58" s="166"/>
      <c r="F58" s="166"/>
      <c r="G58" s="166">
        <f>'将来負担比率（分子）の構造'!J$50</f>
        <v>2230</v>
      </c>
      <c r="H58" s="166"/>
      <c r="I58" s="166"/>
      <c r="J58" s="166">
        <f>'将来負担比率（分子）の構造'!K$50</f>
        <v>2184</v>
      </c>
      <c r="K58" s="166"/>
      <c r="L58" s="166"/>
      <c r="M58" s="166">
        <f>'将来負担比率（分子）の構造'!L$50</f>
        <v>2302</v>
      </c>
      <c r="N58" s="166"/>
      <c r="O58" s="166"/>
      <c r="P58" s="166">
        <f>'将来負担比率（分子）の構造'!M$50</f>
        <v>2983</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2</v>
      </c>
      <c r="C61" s="166"/>
      <c r="D61" s="166"/>
      <c r="E61" s="166">
        <f>'将来負担比率（分子）の構造'!J$46</f>
        <v>1</v>
      </c>
      <c r="F61" s="166"/>
      <c r="G61" s="166"/>
      <c r="H61" s="166">
        <f>'将来負担比率（分子）の構造'!K$46</f>
        <v>2</v>
      </c>
      <c r="I61" s="166"/>
      <c r="J61" s="166"/>
      <c r="K61" s="166">
        <f>'将来負担比率（分子）の構造'!L$46</f>
        <v>2</v>
      </c>
      <c r="L61" s="166"/>
      <c r="M61" s="166"/>
      <c r="N61" s="166">
        <f>'将来負担比率（分子）の構造'!M$46</f>
        <v>1</v>
      </c>
      <c r="O61" s="166"/>
      <c r="P61" s="166"/>
    </row>
    <row r="62" spans="1:16" x14ac:dyDescent="0.15">
      <c r="A62" s="166" t="s">
        <v>34</v>
      </c>
      <c r="B62" s="166">
        <f>'将来負担比率（分子）の構造'!I$45</f>
        <v>1857</v>
      </c>
      <c r="C62" s="166"/>
      <c r="D62" s="166"/>
      <c r="E62" s="166">
        <f>'将来負担比率（分子）の構造'!J$45</f>
        <v>1727</v>
      </c>
      <c r="F62" s="166"/>
      <c r="G62" s="166"/>
      <c r="H62" s="166">
        <f>'将来負担比率（分子）の構造'!K$45</f>
        <v>1648</v>
      </c>
      <c r="I62" s="166"/>
      <c r="J62" s="166"/>
      <c r="K62" s="166">
        <f>'将来負担比率（分子）の構造'!L$45</f>
        <v>1517</v>
      </c>
      <c r="L62" s="166"/>
      <c r="M62" s="166"/>
      <c r="N62" s="166">
        <f>'将来負担比率（分子）の構造'!M$45</f>
        <v>1399</v>
      </c>
      <c r="O62" s="166"/>
      <c r="P62" s="166"/>
    </row>
    <row r="63" spans="1:16" x14ac:dyDescent="0.15">
      <c r="A63" s="166" t="s">
        <v>33</v>
      </c>
      <c r="B63" s="166">
        <f>'将来負担比率（分子）の構造'!I$44</f>
        <v>162</v>
      </c>
      <c r="C63" s="166"/>
      <c r="D63" s="166"/>
      <c r="E63" s="166">
        <f>'将来負担比率（分子）の構造'!J$44</f>
        <v>141</v>
      </c>
      <c r="F63" s="166"/>
      <c r="G63" s="166"/>
      <c r="H63" s="166">
        <f>'将来負担比率（分子）の構造'!K$44</f>
        <v>122</v>
      </c>
      <c r="I63" s="166"/>
      <c r="J63" s="166"/>
      <c r="K63" s="166">
        <f>'将来負担比率（分子）の構造'!L$44</f>
        <v>105</v>
      </c>
      <c r="L63" s="166"/>
      <c r="M63" s="166"/>
      <c r="N63" s="166">
        <f>'将来負担比率（分子）の構造'!M$44</f>
        <v>88</v>
      </c>
      <c r="O63" s="166"/>
      <c r="P63" s="166"/>
    </row>
    <row r="64" spans="1:16" x14ac:dyDescent="0.15">
      <c r="A64" s="166" t="s">
        <v>32</v>
      </c>
      <c r="B64" s="166">
        <f>'将来負担比率（分子）の構造'!I$43</f>
        <v>9068</v>
      </c>
      <c r="C64" s="166"/>
      <c r="D64" s="166"/>
      <c r="E64" s="166">
        <f>'将来負担比率（分子）の構造'!J$43</f>
        <v>8645</v>
      </c>
      <c r="F64" s="166"/>
      <c r="G64" s="166"/>
      <c r="H64" s="166">
        <f>'将来負担比率（分子）の構造'!K$43</f>
        <v>8353</v>
      </c>
      <c r="I64" s="166"/>
      <c r="J64" s="166"/>
      <c r="K64" s="166">
        <f>'将来負担比率（分子）の構造'!L$43</f>
        <v>7844</v>
      </c>
      <c r="L64" s="166"/>
      <c r="M64" s="166"/>
      <c r="N64" s="166">
        <f>'将来負担比率（分子）の構造'!M$43</f>
        <v>7560</v>
      </c>
      <c r="O64" s="166"/>
      <c r="P64" s="166"/>
    </row>
    <row r="65" spans="1:16" x14ac:dyDescent="0.15">
      <c r="A65" s="166" t="s">
        <v>31</v>
      </c>
      <c r="B65" s="166">
        <f>'将来負担比率（分子）の構造'!I$42</f>
        <v>67</v>
      </c>
      <c r="C65" s="166"/>
      <c r="D65" s="166"/>
      <c r="E65" s="166">
        <f>'将来負担比率（分子）の構造'!J$42</f>
        <v>54</v>
      </c>
      <c r="F65" s="166"/>
      <c r="G65" s="166"/>
      <c r="H65" s="166">
        <f>'将来負担比率（分子）の構造'!K$42</f>
        <v>40</v>
      </c>
      <c r="I65" s="166"/>
      <c r="J65" s="166"/>
      <c r="K65" s="166">
        <f>'将来負担比率（分子）の構造'!L$42</f>
        <v>27</v>
      </c>
      <c r="L65" s="166"/>
      <c r="M65" s="166"/>
      <c r="N65" s="166">
        <f>'将来負担比率（分子）の構造'!M$42</f>
        <v>13</v>
      </c>
      <c r="O65" s="166"/>
      <c r="P65" s="166"/>
    </row>
    <row r="66" spans="1:16" x14ac:dyDescent="0.15">
      <c r="A66" s="166" t="s">
        <v>30</v>
      </c>
      <c r="B66" s="166">
        <f>'将来負担比率（分子）の構造'!I$41</f>
        <v>23074</v>
      </c>
      <c r="C66" s="166"/>
      <c r="D66" s="166"/>
      <c r="E66" s="166">
        <f>'将来負担比率（分子）の構造'!J$41</f>
        <v>22576</v>
      </c>
      <c r="F66" s="166"/>
      <c r="G66" s="166"/>
      <c r="H66" s="166">
        <f>'将来負担比率（分子）の構造'!K$41</f>
        <v>22418</v>
      </c>
      <c r="I66" s="166"/>
      <c r="J66" s="166"/>
      <c r="K66" s="166">
        <f>'将来負担比率（分子）の構造'!L$41</f>
        <v>22163</v>
      </c>
      <c r="L66" s="166"/>
      <c r="M66" s="166"/>
      <c r="N66" s="166">
        <f>'将来負担比率（分子）の構造'!M$41</f>
        <v>22182</v>
      </c>
      <c r="O66" s="166"/>
      <c r="P66" s="166"/>
    </row>
    <row r="67" spans="1:16" x14ac:dyDescent="0.15">
      <c r="A67" s="166" t="s">
        <v>74</v>
      </c>
      <c r="B67" s="166" t="e">
        <f>NA()</f>
        <v>#N/A</v>
      </c>
      <c r="C67" s="166">
        <f>IF(ISNUMBER('将来負担比率（分子）の構造'!I$53), IF('将来負担比率（分子）の構造'!I$53 &lt; 0, 0, '将来負担比率（分子）の構造'!I$53), NA())</f>
        <v>10561</v>
      </c>
      <c r="D67" s="166" t="e">
        <f>NA()</f>
        <v>#N/A</v>
      </c>
      <c r="E67" s="166" t="e">
        <f>NA()</f>
        <v>#N/A</v>
      </c>
      <c r="F67" s="166">
        <f>IF(ISNUMBER('将来負担比率（分子）の構造'!J$53), IF('将来負担比率（分子）の構造'!J$53 &lt; 0, 0, '将来負担比率（分子）の構造'!J$53), NA())</f>
        <v>9944</v>
      </c>
      <c r="G67" s="166" t="e">
        <f>NA()</f>
        <v>#N/A</v>
      </c>
      <c r="H67" s="166" t="e">
        <f>NA()</f>
        <v>#N/A</v>
      </c>
      <c r="I67" s="166">
        <f>IF(ISNUMBER('将来負担比率（分子）の構造'!K$53), IF('将来負担比率（分子）の構造'!K$53 &lt; 0, 0, '将来負担比率（分子）の構造'!K$53), NA())</f>
        <v>9752</v>
      </c>
      <c r="J67" s="166" t="e">
        <f>NA()</f>
        <v>#N/A</v>
      </c>
      <c r="K67" s="166" t="e">
        <f>NA()</f>
        <v>#N/A</v>
      </c>
      <c r="L67" s="166">
        <f>IF(ISNUMBER('将来負担比率（分子）の構造'!L$53), IF('将来負担比率（分子）の構造'!L$53 &lt; 0, 0, '将来負担比率（分子）の構造'!L$53), NA())</f>
        <v>8983</v>
      </c>
      <c r="M67" s="166" t="e">
        <f>NA()</f>
        <v>#N/A</v>
      </c>
      <c r="N67" s="166" t="e">
        <f>NA()</f>
        <v>#N/A</v>
      </c>
      <c r="O67" s="166">
        <f>IF(ISNUMBER('将来負担比率（分子）の構造'!M$53), IF('将来負担比率（分子）の構造'!M$53 &lt; 0, 0, '将来負担比率（分子）の構造'!M$53), NA())</f>
        <v>8334</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505</v>
      </c>
      <c r="C72" s="170">
        <f>基金残高に係る経年分析!G55</f>
        <v>505</v>
      </c>
      <c r="D72" s="170">
        <f>基金残高に係る経年分析!H55</f>
        <v>661</v>
      </c>
    </row>
    <row r="73" spans="1:16" x14ac:dyDescent="0.15">
      <c r="A73" s="169" t="s">
        <v>77</v>
      </c>
      <c r="B73" s="170">
        <f>基金残高に係る経年分析!F56</f>
        <v>515</v>
      </c>
      <c r="C73" s="170">
        <f>基金残高に係る経年分析!G56</f>
        <v>515</v>
      </c>
      <c r="D73" s="170">
        <f>基金残高に係る経年分析!H56</f>
        <v>665</v>
      </c>
    </row>
    <row r="74" spans="1:16" x14ac:dyDescent="0.15">
      <c r="A74" s="169" t="s">
        <v>78</v>
      </c>
      <c r="B74" s="170">
        <f>基金残高に係る経年分析!F57</f>
        <v>676</v>
      </c>
      <c r="C74" s="170">
        <f>基金残高に係る経年分析!G57</f>
        <v>698</v>
      </c>
      <c r="D74" s="170">
        <f>基金残高に係る経年分析!H57</f>
        <v>966</v>
      </c>
    </row>
  </sheetData>
  <sheetProtection algorithmName="SHA-512" hashValue="qJmeKBkUdklxp+lpoziXsQ4e/K5mreuXbrlPq10zNlUmBEiQDlflIfK1erp4jojDzKZai9WFeTDrfObKMAQFdg==" saltValue="EOvYfKQ6M+ZWn2TuElf2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209</v>
      </c>
      <c r="DI1" s="614"/>
      <c r="DJ1" s="614"/>
      <c r="DK1" s="614"/>
      <c r="DL1" s="614"/>
      <c r="DM1" s="614"/>
      <c r="DN1" s="615"/>
      <c r="DO1" s="205"/>
      <c r="DP1" s="613" t="s">
        <v>210</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6" t="s">
        <v>212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213</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214</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215</v>
      </c>
      <c r="S4" s="617"/>
      <c r="T4" s="617"/>
      <c r="U4" s="617"/>
      <c r="V4" s="617"/>
      <c r="W4" s="617"/>
      <c r="X4" s="617"/>
      <c r="Y4" s="618"/>
      <c r="Z4" s="616" t="s">
        <v>216</v>
      </c>
      <c r="AA4" s="617"/>
      <c r="AB4" s="617"/>
      <c r="AC4" s="618"/>
      <c r="AD4" s="616" t="s">
        <v>217</v>
      </c>
      <c r="AE4" s="617"/>
      <c r="AF4" s="617"/>
      <c r="AG4" s="617"/>
      <c r="AH4" s="617"/>
      <c r="AI4" s="617"/>
      <c r="AJ4" s="617"/>
      <c r="AK4" s="618"/>
      <c r="AL4" s="616" t="s">
        <v>216</v>
      </c>
      <c r="AM4" s="617"/>
      <c r="AN4" s="617"/>
      <c r="AO4" s="618"/>
      <c r="AP4" s="619" t="s">
        <v>218</v>
      </c>
      <c r="AQ4" s="619"/>
      <c r="AR4" s="619"/>
      <c r="AS4" s="619"/>
      <c r="AT4" s="619"/>
      <c r="AU4" s="619"/>
      <c r="AV4" s="619"/>
      <c r="AW4" s="619"/>
      <c r="AX4" s="619"/>
      <c r="AY4" s="619"/>
      <c r="AZ4" s="619"/>
      <c r="BA4" s="619"/>
      <c r="BB4" s="619"/>
      <c r="BC4" s="619"/>
      <c r="BD4" s="619"/>
      <c r="BE4" s="619"/>
      <c r="BF4" s="619"/>
      <c r="BG4" s="619" t="s">
        <v>219</v>
      </c>
      <c r="BH4" s="619"/>
      <c r="BI4" s="619"/>
      <c r="BJ4" s="619"/>
      <c r="BK4" s="619"/>
      <c r="BL4" s="619"/>
      <c r="BM4" s="619"/>
      <c r="BN4" s="619"/>
      <c r="BO4" s="619" t="s">
        <v>216</v>
      </c>
      <c r="BP4" s="619"/>
      <c r="BQ4" s="619"/>
      <c r="BR4" s="619"/>
      <c r="BS4" s="619" t="s">
        <v>220</v>
      </c>
      <c r="BT4" s="619"/>
      <c r="BU4" s="619"/>
      <c r="BV4" s="619"/>
      <c r="BW4" s="619"/>
      <c r="BX4" s="619"/>
      <c r="BY4" s="619"/>
      <c r="BZ4" s="619"/>
      <c r="CA4" s="619"/>
      <c r="CB4" s="619"/>
      <c r="CD4" s="616" t="s">
        <v>221</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222</v>
      </c>
      <c r="C5" s="621"/>
      <c r="D5" s="621"/>
      <c r="E5" s="621"/>
      <c r="F5" s="621"/>
      <c r="G5" s="621"/>
      <c r="H5" s="621"/>
      <c r="I5" s="621"/>
      <c r="J5" s="621"/>
      <c r="K5" s="621"/>
      <c r="L5" s="621"/>
      <c r="M5" s="621"/>
      <c r="N5" s="621"/>
      <c r="O5" s="621"/>
      <c r="P5" s="621"/>
      <c r="Q5" s="622"/>
      <c r="R5" s="623">
        <v>2145532</v>
      </c>
      <c r="S5" s="624"/>
      <c r="T5" s="624"/>
      <c r="U5" s="624"/>
      <c r="V5" s="624"/>
      <c r="W5" s="624"/>
      <c r="X5" s="624"/>
      <c r="Y5" s="625"/>
      <c r="Z5" s="626">
        <v>11.7</v>
      </c>
      <c r="AA5" s="626"/>
      <c r="AB5" s="626"/>
      <c r="AC5" s="626"/>
      <c r="AD5" s="627">
        <v>2063661</v>
      </c>
      <c r="AE5" s="627"/>
      <c r="AF5" s="627"/>
      <c r="AG5" s="627"/>
      <c r="AH5" s="627"/>
      <c r="AI5" s="627"/>
      <c r="AJ5" s="627"/>
      <c r="AK5" s="627"/>
      <c r="AL5" s="628">
        <v>22.1</v>
      </c>
      <c r="AM5" s="629"/>
      <c r="AN5" s="629"/>
      <c r="AO5" s="630"/>
      <c r="AP5" s="620" t="s">
        <v>223</v>
      </c>
      <c r="AQ5" s="621"/>
      <c r="AR5" s="621"/>
      <c r="AS5" s="621"/>
      <c r="AT5" s="621"/>
      <c r="AU5" s="621"/>
      <c r="AV5" s="621"/>
      <c r="AW5" s="621"/>
      <c r="AX5" s="621"/>
      <c r="AY5" s="621"/>
      <c r="AZ5" s="621"/>
      <c r="BA5" s="621"/>
      <c r="BB5" s="621"/>
      <c r="BC5" s="621"/>
      <c r="BD5" s="621"/>
      <c r="BE5" s="621"/>
      <c r="BF5" s="622"/>
      <c r="BG5" s="634">
        <v>2060755</v>
      </c>
      <c r="BH5" s="635"/>
      <c r="BI5" s="635"/>
      <c r="BJ5" s="635"/>
      <c r="BK5" s="635"/>
      <c r="BL5" s="635"/>
      <c r="BM5" s="635"/>
      <c r="BN5" s="636"/>
      <c r="BO5" s="637">
        <v>96</v>
      </c>
      <c r="BP5" s="637"/>
      <c r="BQ5" s="637"/>
      <c r="BR5" s="637"/>
      <c r="BS5" s="638">
        <v>26786</v>
      </c>
      <c r="BT5" s="638"/>
      <c r="BU5" s="638"/>
      <c r="BV5" s="638"/>
      <c r="BW5" s="638"/>
      <c r="BX5" s="638"/>
      <c r="BY5" s="638"/>
      <c r="BZ5" s="638"/>
      <c r="CA5" s="638"/>
      <c r="CB5" s="642"/>
      <c r="CD5" s="616" t="s">
        <v>218</v>
      </c>
      <c r="CE5" s="617"/>
      <c r="CF5" s="617"/>
      <c r="CG5" s="617"/>
      <c r="CH5" s="617"/>
      <c r="CI5" s="617"/>
      <c r="CJ5" s="617"/>
      <c r="CK5" s="617"/>
      <c r="CL5" s="617"/>
      <c r="CM5" s="617"/>
      <c r="CN5" s="617"/>
      <c r="CO5" s="617"/>
      <c r="CP5" s="617"/>
      <c r="CQ5" s="618"/>
      <c r="CR5" s="616" t="s">
        <v>224</v>
      </c>
      <c r="CS5" s="617"/>
      <c r="CT5" s="617"/>
      <c r="CU5" s="617"/>
      <c r="CV5" s="617"/>
      <c r="CW5" s="617"/>
      <c r="CX5" s="617"/>
      <c r="CY5" s="618"/>
      <c r="CZ5" s="616" t="s">
        <v>216</v>
      </c>
      <c r="DA5" s="617"/>
      <c r="DB5" s="617"/>
      <c r="DC5" s="618"/>
      <c r="DD5" s="616" t="s">
        <v>225</v>
      </c>
      <c r="DE5" s="617"/>
      <c r="DF5" s="617"/>
      <c r="DG5" s="617"/>
      <c r="DH5" s="617"/>
      <c r="DI5" s="617"/>
      <c r="DJ5" s="617"/>
      <c r="DK5" s="617"/>
      <c r="DL5" s="617"/>
      <c r="DM5" s="617"/>
      <c r="DN5" s="617"/>
      <c r="DO5" s="617"/>
      <c r="DP5" s="618"/>
      <c r="DQ5" s="616" t="s">
        <v>226</v>
      </c>
      <c r="DR5" s="617"/>
      <c r="DS5" s="617"/>
      <c r="DT5" s="617"/>
      <c r="DU5" s="617"/>
      <c r="DV5" s="617"/>
      <c r="DW5" s="617"/>
      <c r="DX5" s="617"/>
      <c r="DY5" s="617"/>
      <c r="DZ5" s="617"/>
      <c r="EA5" s="617"/>
      <c r="EB5" s="617"/>
      <c r="EC5" s="618"/>
    </row>
    <row r="6" spans="2:143" ht="11.25" customHeight="1" x14ac:dyDescent="0.15">
      <c r="B6" s="631" t="s">
        <v>551</v>
      </c>
      <c r="C6" s="632"/>
      <c r="D6" s="632"/>
      <c r="E6" s="632"/>
      <c r="F6" s="632"/>
      <c r="G6" s="632"/>
      <c r="H6" s="632"/>
      <c r="I6" s="632"/>
      <c r="J6" s="632"/>
      <c r="K6" s="632"/>
      <c r="L6" s="632"/>
      <c r="M6" s="632"/>
      <c r="N6" s="632"/>
      <c r="O6" s="632"/>
      <c r="P6" s="632"/>
      <c r="Q6" s="633"/>
      <c r="R6" s="634">
        <v>230188</v>
      </c>
      <c r="S6" s="635"/>
      <c r="T6" s="635"/>
      <c r="U6" s="635"/>
      <c r="V6" s="635"/>
      <c r="W6" s="635"/>
      <c r="X6" s="635"/>
      <c r="Y6" s="636"/>
      <c r="Z6" s="637">
        <v>1.3</v>
      </c>
      <c r="AA6" s="637"/>
      <c r="AB6" s="637"/>
      <c r="AC6" s="637"/>
      <c r="AD6" s="638">
        <v>230188</v>
      </c>
      <c r="AE6" s="638"/>
      <c r="AF6" s="638"/>
      <c r="AG6" s="638"/>
      <c r="AH6" s="638"/>
      <c r="AI6" s="638"/>
      <c r="AJ6" s="638"/>
      <c r="AK6" s="638"/>
      <c r="AL6" s="639">
        <v>2.5</v>
      </c>
      <c r="AM6" s="640"/>
      <c r="AN6" s="640"/>
      <c r="AO6" s="641"/>
      <c r="AP6" s="631" t="s">
        <v>552</v>
      </c>
      <c r="AQ6" s="632"/>
      <c r="AR6" s="632"/>
      <c r="AS6" s="632"/>
      <c r="AT6" s="632"/>
      <c r="AU6" s="632"/>
      <c r="AV6" s="632"/>
      <c r="AW6" s="632"/>
      <c r="AX6" s="632"/>
      <c r="AY6" s="632"/>
      <c r="AZ6" s="632"/>
      <c r="BA6" s="632"/>
      <c r="BB6" s="632"/>
      <c r="BC6" s="632"/>
      <c r="BD6" s="632"/>
      <c r="BE6" s="632"/>
      <c r="BF6" s="633"/>
      <c r="BG6" s="634">
        <v>2060755</v>
      </c>
      <c r="BH6" s="635"/>
      <c r="BI6" s="635"/>
      <c r="BJ6" s="635"/>
      <c r="BK6" s="635"/>
      <c r="BL6" s="635"/>
      <c r="BM6" s="635"/>
      <c r="BN6" s="636"/>
      <c r="BO6" s="637">
        <v>96</v>
      </c>
      <c r="BP6" s="637"/>
      <c r="BQ6" s="637"/>
      <c r="BR6" s="637"/>
      <c r="BS6" s="638">
        <v>26786</v>
      </c>
      <c r="BT6" s="638"/>
      <c r="BU6" s="638"/>
      <c r="BV6" s="638"/>
      <c r="BW6" s="638"/>
      <c r="BX6" s="638"/>
      <c r="BY6" s="638"/>
      <c r="BZ6" s="638"/>
      <c r="CA6" s="638"/>
      <c r="CB6" s="642"/>
      <c r="CD6" s="620" t="s">
        <v>227</v>
      </c>
      <c r="CE6" s="621"/>
      <c r="CF6" s="621"/>
      <c r="CG6" s="621"/>
      <c r="CH6" s="621"/>
      <c r="CI6" s="621"/>
      <c r="CJ6" s="621"/>
      <c r="CK6" s="621"/>
      <c r="CL6" s="621"/>
      <c r="CM6" s="621"/>
      <c r="CN6" s="621"/>
      <c r="CO6" s="621"/>
      <c r="CP6" s="621"/>
      <c r="CQ6" s="622"/>
      <c r="CR6" s="634">
        <v>137725</v>
      </c>
      <c r="CS6" s="635"/>
      <c r="CT6" s="635"/>
      <c r="CU6" s="635"/>
      <c r="CV6" s="635"/>
      <c r="CW6" s="635"/>
      <c r="CX6" s="635"/>
      <c r="CY6" s="636"/>
      <c r="CZ6" s="628">
        <v>0.8</v>
      </c>
      <c r="DA6" s="629"/>
      <c r="DB6" s="629"/>
      <c r="DC6" s="645"/>
      <c r="DD6" s="643" t="s">
        <v>126</v>
      </c>
      <c r="DE6" s="635"/>
      <c r="DF6" s="635"/>
      <c r="DG6" s="635"/>
      <c r="DH6" s="635"/>
      <c r="DI6" s="635"/>
      <c r="DJ6" s="635"/>
      <c r="DK6" s="635"/>
      <c r="DL6" s="635"/>
      <c r="DM6" s="635"/>
      <c r="DN6" s="635"/>
      <c r="DO6" s="635"/>
      <c r="DP6" s="636"/>
      <c r="DQ6" s="643">
        <v>137209</v>
      </c>
      <c r="DR6" s="635"/>
      <c r="DS6" s="635"/>
      <c r="DT6" s="635"/>
      <c r="DU6" s="635"/>
      <c r="DV6" s="635"/>
      <c r="DW6" s="635"/>
      <c r="DX6" s="635"/>
      <c r="DY6" s="635"/>
      <c r="DZ6" s="635"/>
      <c r="EA6" s="635"/>
      <c r="EB6" s="635"/>
      <c r="EC6" s="644"/>
    </row>
    <row r="7" spans="2:143" ht="11.25" customHeight="1" x14ac:dyDescent="0.15">
      <c r="B7" s="631" t="s">
        <v>228</v>
      </c>
      <c r="C7" s="632"/>
      <c r="D7" s="632"/>
      <c r="E7" s="632"/>
      <c r="F7" s="632"/>
      <c r="G7" s="632"/>
      <c r="H7" s="632"/>
      <c r="I7" s="632"/>
      <c r="J7" s="632"/>
      <c r="K7" s="632"/>
      <c r="L7" s="632"/>
      <c r="M7" s="632"/>
      <c r="N7" s="632"/>
      <c r="O7" s="632"/>
      <c r="P7" s="632"/>
      <c r="Q7" s="633"/>
      <c r="R7" s="634">
        <v>1311</v>
      </c>
      <c r="S7" s="635"/>
      <c r="T7" s="635"/>
      <c r="U7" s="635"/>
      <c r="V7" s="635"/>
      <c r="W7" s="635"/>
      <c r="X7" s="635"/>
      <c r="Y7" s="636"/>
      <c r="Z7" s="637">
        <v>0</v>
      </c>
      <c r="AA7" s="637"/>
      <c r="AB7" s="637"/>
      <c r="AC7" s="637"/>
      <c r="AD7" s="638">
        <v>1311</v>
      </c>
      <c r="AE7" s="638"/>
      <c r="AF7" s="638"/>
      <c r="AG7" s="638"/>
      <c r="AH7" s="638"/>
      <c r="AI7" s="638"/>
      <c r="AJ7" s="638"/>
      <c r="AK7" s="638"/>
      <c r="AL7" s="639">
        <v>0</v>
      </c>
      <c r="AM7" s="640"/>
      <c r="AN7" s="640"/>
      <c r="AO7" s="641"/>
      <c r="AP7" s="631" t="s">
        <v>229</v>
      </c>
      <c r="AQ7" s="632"/>
      <c r="AR7" s="632"/>
      <c r="AS7" s="632"/>
      <c r="AT7" s="632"/>
      <c r="AU7" s="632"/>
      <c r="AV7" s="632"/>
      <c r="AW7" s="632"/>
      <c r="AX7" s="632"/>
      <c r="AY7" s="632"/>
      <c r="AZ7" s="632"/>
      <c r="BA7" s="632"/>
      <c r="BB7" s="632"/>
      <c r="BC7" s="632"/>
      <c r="BD7" s="632"/>
      <c r="BE7" s="632"/>
      <c r="BF7" s="633"/>
      <c r="BG7" s="634">
        <v>982555</v>
      </c>
      <c r="BH7" s="635"/>
      <c r="BI7" s="635"/>
      <c r="BJ7" s="635"/>
      <c r="BK7" s="635"/>
      <c r="BL7" s="635"/>
      <c r="BM7" s="635"/>
      <c r="BN7" s="636"/>
      <c r="BO7" s="637">
        <v>45.8</v>
      </c>
      <c r="BP7" s="637"/>
      <c r="BQ7" s="637"/>
      <c r="BR7" s="637"/>
      <c r="BS7" s="638">
        <v>26786</v>
      </c>
      <c r="BT7" s="638"/>
      <c r="BU7" s="638"/>
      <c r="BV7" s="638"/>
      <c r="BW7" s="638"/>
      <c r="BX7" s="638"/>
      <c r="BY7" s="638"/>
      <c r="BZ7" s="638"/>
      <c r="CA7" s="638"/>
      <c r="CB7" s="642"/>
      <c r="CD7" s="631" t="s">
        <v>230</v>
      </c>
      <c r="CE7" s="632"/>
      <c r="CF7" s="632"/>
      <c r="CG7" s="632"/>
      <c r="CH7" s="632"/>
      <c r="CI7" s="632"/>
      <c r="CJ7" s="632"/>
      <c r="CK7" s="632"/>
      <c r="CL7" s="632"/>
      <c r="CM7" s="632"/>
      <c r="CN7" s="632"/>
      <c r="CO7" s="632"/>
      <c r="CP7" s="632"/>
      <c r="CQ7" s="633"/>
      <c r="CR7" s="634">
        <v>2679610</v>
      </c>
      <c r="CS7" s="635"/>
      <c r="CT7" s="635"/>
      <c r="CU7" s="635"/>
      <c r="CV7" s="635"/>
      <c r="CW7" s="635"/>
      <c r="CX7" s="635"/>
      <c r="CY7" s="636"/>
      <c r="CZ7" s="637">
        <v>15</v>
      </c>
      <c r="DA7" s="637"/>
      <c r="DB7" s="637"/>
      <c r="DC7" s="637"/>
      <c r="DD7" s="643">
        <v>402946</v>
      </c>
      <c r="DE7" s="635"/>
      <c r="DF7" s="635"/>
      <c r="DG7" s="635"/>
      <c r="DH7" s="635"/>
      <c r="DI7" s="635"/>
      <c r="DJ7" s="635"/>
      <c r="DK7" s="635"/>
      <c r="DL7" s="635"/>
      <c r="DM7" s="635"/>
      <c r="DN7" s="635"/>
      <c r="DO7" s="635"/>
      <c r="DP7" s="636"/>
      <c r="DQ7" s="643">
        <v>1813751</v>
      </c>
      <c r="DR7" s="635"/>
      <c r="DS7" s="635"/>
      <c r="DT7" s="635"/>
      <c r="DU7" s="635"/>
      <c r="DV7" s="635"/>
      <c r="DW7" s="635"/>
      <c r="DX7" s="635"/>
      <c r="DY7" s="635"/>
      <c r="DZ7" s="635"/>
      <c r="EA7" s="635"/>
      <c r="EB7" s="635"/>
      <c r="EC7" s="644"/>
    </row>
    <row r="8" spans="2:143" ht="11.25" customHeight="1" x14ac:dyDescent="0.15">
      <c r="B8" s="631" t="s">
        <v>231</v>
      </c>
      <c r="C8" s="632"/>
      <c r="D8" s="632"/>
      <c r="E8" s="632"/>
      <c r="F8" s="632"/>
      <c r="G8" s="632"/>
      <c r="H8" s="632"/>
      <c r="I8" s="632"/>
      <c r="J8" s="632"/>
      <c r="K8" s="632"/>
      <c r="L8" s="632"/>
      <c r="M8" s="632"/>
      <c r="N8" s="632"/>
      <c r="O8" s="632"/>
      <c r="P8" s="632"/>
      <c r="Q8" s="633"/>
      <c r="R8" s="634">
        <v>6713</v>
      </c>
      <c r="S8" s="635"/>
      <c r="T8" s="635"/>
      <c r="U8" s="635"/>
      <c r="V8" s="635"/>
      <c r="W8" s="635"/>
      <c r="X8" s="635"/>
      <c r="Y8" s="636"/>
      <c r="Z8" s="637">
        <v>0</v>
      </c>
      <c r="AA8" s="637"/>
      <c r="AB8" s="637"/>
      <c r="AC8" s="637"/>
      <c r="AD8" s="638">
        <v>6713</v>
      </c>
      <c r="AE8" s="638"/>
      <c r="AF8" s="638"/>
      <c r="AG8" s="638"/>
      <c r="AH8" s="638"/>
      <c r="AI8" s="638"/>
      <c r="AJ8" s="638"/>
      <c r="AK8" s="638"/>
      <c r="AL8" s="639">
        <v>0.1</v>
      </c>
      <c r="AM8" s="640"/>
      <c r="AN8" s="640"/>
      <c r="AO8" s="641"/>
      <c r="AP8" s="631" t="s">
        <v>553</v>
      </c>
      <c r="AQ8" s="632"/>
      <c r="AR8" s="632"/>
      <c r="AS8" s="632"/>
      <c r="AT8" s="632"/>
      <c r="AU8" s="632"/>
      <c r="AV8" s="632"/>
      <c r="AW8" s="632"/>
      <c r="AX8" s="632"/>
      <c r="AY8" s="632"/>
      <c r="AZ8" s="632"/>
      <c r="BA8" s="632"/>
      <c r="BB8" s="632"/>
      <c r="BC8" s="632"/>
      <c r="BD8" s="632"/>
      <c r="BE8" s="632"/>
      <c r="BF8" s="633"/>
      <c r="BG8" s="634">
        <v>33488</v>
      </c>
      <c r="BH8" s="635"/>
      <c r="BI8" s="635"/>
      <c r="BJ8" s="635"/>
      <c r="BK8" s="635"/>
      <c r="BL8" s="635"/>
      <c r="BM8" s="635"/>
      <c r="BN8" s="636"/>
      <c r="BO8" s="637">
        <v>1.6</v>
      </c>
      <c r="BP8" s="637"/>
      <c r="BQ8" s="637"/>
      <c r="BR8" s="637"/>
      <c r="BS8" s="638" t="s">
        <v>554</v>
      </c>
      <c r="BT8" s="638"/>
      <c r="BU8" s="638"/>
      <c r="BV8" s="638"/>
      <c r="BW8" s="638"/>
      <c r="BX8" s="638"/>
      <c r="BY8" s="638"/>
      <c r="BZ8" s="638"/>
      <c r="CA8" s="638"/>
      <c r="CB8" s="642"/>
      <c r="CD8" s="631" t="s">
        <v>232</v>
      </c>
      <c r="CE8" s="632"/>
      <c r="CF8" s="632"/>
      <c r="CG8" s="632"/>
      <c r="CH8" s="632"/>
      <c r="CI8" s="632"/>
      <c r="CJ8" s="632"/>
      <c r="CK8" s="632"/>
      <c r="CL8" s="632"/>
      <c r="CM8" s="632"/>
      <c r="CN8" s="632"/>
      <c r="CO8" s="632"/>
      <c r="CP8" s="632"/>
      <c r="CQ8" s="633"/>
      <c r="CR8" s="634">
        <v>4518179</v>
      </c>
      <c r="CS8" s="635"/>
      <c r="CT8" s="635"/>
      <c r="CU8" s="635"/>
      <c r="CV8" s="635"/>
      <c r="CW8" s="635"/>
      <c r="CX8" s="635"/>
      <c r="CY8" s="636"/>
      <c r="CZ8" s="637">
        <v>25.2</v>
      </c>
      <c r="DA8" s="637"/>
      <c r="DB8" s="637"/>
      <c r="DC8" s="637"/>
      <c r="DD8" s="643">
        <v>3176</v>
      </c>
      <c r="DE8" s="635"/>
      <c r="DF8" s="635"/>
      <c r="DG8" s="635"/>
      <c r="DH8" s="635"/>
      <c r="DI8" s="635"/>
      <c r="DJ8" s="635"/>
      <c r="DK8" s="635"/>
      <c r="DL8" s="635"/>
      <c r="DM8" s="635"/>
      <c r="DN8" s="635"/>
      <c r="DO8" s="635"/>
      <c r="DP8" s="636"/>
      <c r="DQ8" s="643">
        <v>1821731</v>
      </c>
      <c r="DR8" s="635"/>
      <c r="DS8" s="635"/>
      <c r="DT8" s="635"/>
      <c r="DU8" s="635"/>
      <c r="DV8" s="635"/>
      <c r="DW8" s="635"/>
      <c r="DX8" s="635"/>
      <c r="DY8" s="635"/>
      <c r="DZ8" s="635"/>
      <c r="EA8" s="635"/>
      <c r="EB8" s="635"/>
      <c r="EC8" s="644"/>
    </row>
    <row r="9" spans="2:143" ht="11.25" customHeight="1" x14ac:dyDescent="0.15">
      <c r="B9" s="631" t="s">
        <v>233</v>
      </c>
      <c r="C9" s="632"/>
      <c r="D9" s="632"/>
      <c r="E9" s="632"/>
      <c r="F9" s="632"/>
      <c r="G9" s="632"/>
      <c r="H9" s="632"/>
      <c r="I9" s="632"/>
      <c r="J9" s="632"/>
      <c r="K9" s="632"/>
      <c r="L9" s="632"/>
      <c r="M9" s="632"/>
      <c r="N9" s="632"/>
      <c r="O9" s="632"/>
      <c r="P9" s="632"/>
      <c r="Q9" s="633"/>
      <c r="R9" s="634">
        <v>8177</v>
      </c>
      <c r="S9" s="635"/>
      <c r="T9" s="635"/>
      <c r="U9" s="635"/>
      <c r="V9" s="635"/>
      <c r="W9" s="635"/>
      <c r="X9" s="635"/>
      <c r="Y9" s="636"/>
      <c r="Z9" s="637">
        <v>0</v>
      </c>
      <c r="AA9" s="637"/>
      <c r="AB9" s="637"/>
      <c r="AC9" s="637"/>
      <c r="AD9" s="638">
        <v>8177</v>
      </c>
      <c r="AE9" s="638"/>
      <c r="AF9" s="638"/>
      <c r="AG9" s="638"/>
      <c r="AH9" s="638"/>
      <c r="AI9" s="638"/>
      <c r="AJ9" s="638"/>
      <c r="AK9" s="638"/>
      <c r="AL9" s="639">
        <v>0.1</v>
      </c>
      <c r="AM9" s="640"/>
      <c r="AN9" s="640"/>
      <c r="AO9" s="641"/>
      <c r="AP9" s="631" t="s">
        <v>234</v>
      </c>
      <c r="AQ9" s="632"/>
      <c r="AR9" s="632"/>
      <c r="AS9" s="632"/>
      <c r="AT9" s="632"/>
      <c r="AU9" s="632"/>
      <c r="AV9" s="632"/>
      <c r="AW9" s="632"/>
      <c r="AX9" s="632"/>
      <c r="AY9" s="632"/>
      <c r="AZ9" s="632"/>
      <c r="BA9" s="632"/>
      <c r="BB9" s="632"/>
      <c r="BC9" s="632"/>
      <c r="BD9" s="632"/>
      <c r="BE9" s="632"/>
      <c r="BF9" s="633"/>
      <c r="BG9" s="634">
        <v>828006</v>
      </c>
      <c r="BH9" s="635"/>
      <c r="BI9" s="635"/>
      <c r="BJ9" s="635"/>
      <c r="BK9" s="635"/>
      <c r="BL9" s="635"/>
      <c r="BM9" s="635"/>
      <c r="BN9" s="636"/>
      <c r="BO9" s="637">
        <v>38.6</v>
      </c>
      <c r="BP9" s="637"/>
      <c r="BQ9" s="637"/>
      <c r="BR9" s="637"/>
      <c r="BS9" s="638" t="s">
        <v>126</v>
      </c>
      <c r="BT9" s="638"/>
      <c r="BU9" s="638"/>
      <c r="BV9" s="638"/>
      <c r="BW9" s="638"/>
      <c r="BX9" s="638"/>
      <c r="BY9" s="638"/>
      <c r="BZ9" s="638"/>
      <c r="CA9" s="638"/>
      <c r="CB9" s="642"/>
      <c r="CD9" s="631" t="s">
        <v>235</v>
      </c>
      <c r="CE9" s="632"/>
      <c r="CF9" s="632"/>
      <c r="CG9" s="632"/>
      <c r="CH9" s="632"/>
      <c r="CI9" s="632"/>
      <c r="CJ9" s="632"/>
      <c r="CK9" s="632"/>
      <c r="CL9" s="632"/>
      <c r="CM9" s="632"/>
      <c r="CN9" s="632"/>
      <c r="CO9" s="632"/>
      <c r="CP9" s="632"/>
      <c r="CQ9" s="633"/>
      <c r="CR9" s="634">
        <v>2607325</v>
      </c>
      <c r="CS9" s="635"/>
      <c r="CT9" s="635"/>
      <c r="CU9" s="635"/>
      <c r="CV9" s="635"/>
      <c r="CW9" s="635"/>
      <c r="CX9" s="635"/>
      <c r="CY9" s="636"/>
      <c r="CZ9" s="637">
        <v>14.6</v>
      </c>
      <c r="DA9" s="637"/>
      <c r="DB9" s="637"/>
      <c r="DC9" s="637"/>
      <c r="DD9" s="643">
        <v>600035</v>
      </c>
      <c r="DE9" s="635"/>
      <c r="DF9" s="635"/>
      <c r="DG9" s="635"/>
      <c r="DH9" s="635"/>
      <c r="DI9" s="635"/>
      <c r="DJ9" s="635"/>
      <c r="DK9" s="635"/>
      <c r="DL9" s="635"/>
      <c r="DM9" s="635"/>
      <c r="DN9" s="635"/>
      <c r="DO9" s="635"/>
      <c r="DP9" s="636"/>
      <c r="DQ9" s="643">
        <v>1689326</v>
      </c>
      <c r="DR9" s="635"/>
      <c r="DS9" s="635"/>
      <c r="DT9" s="635"/>
      <c r="DU9" s="635"/>
      <c r="DV9" s="635"/>
      <c r="DW9" s="635"/>
      <c r="DX9" s="635"/>
      <c r="DY9" s="635"/>
      <c r="DZ9" s="635"/>
      <c r="EA9" s="635"/>
      <c r="EB9" s="635"/>
      <c r="EC9" s="644"/>
    </row>
    <row r="10" spans="2:143" ht="11.25" customHeight="1" x14ac:dyDescent="0.15">
      <c r="B10" s="631" t="s">
        <v>236</v>
      </c>
      <c r="C10" s="632"/>
      <c r="D10" s="632"/>
      <c r="E10" s="632"/>
      <c r="F10" s="632"/>
      <c r="G10" s="632"/>
      <c r="H10" s="632"/>
      <c r="I10" s="632"/>
      <c r="J10" s="632"/>
      <c r="K10" s="632"/>
      <c r="L10" s="632"/>
      <c r="M10" s="632"/>
      <c r="N10" s="632"/>
      <c r="O10" s="632"/>
      <c r="P10" s="632"/>
      <c r="Q10" s="633"/>
      <c r="R10" s="634" t="s">
        <v>555</v>
      </c>
      <c r="S10" s="635"/>
      <c r="T10" s="635"/>
      <c r="U10" s="635"/>
      <c r="V10" s="635"/>
      <c r="W10" s="635"/>
      <c r="X10" s="635"/>
      <c r="Y10" s="636"/>
      <c r="Z10" s="637" t="s">
        <v>554</v>
      </c>
      <c r="AA10" s="637"/>
      <c r="AB10" s="637"/>
      <c r="AC10" s="637"/>
      <c r="AD10" s="638" t="s">
        <v>554</v>
      </c>
      <c r="AE10" s="638"/>
      <c r="AF10" s="638"/>
      <c r="AG10" s="638"/>
      <c r="AH10" s="638"/>
      <c r="AI10" s="638"/>
      <c r="AJ10" s="638"/>
      <c r="AK10" s="638"/>
      <c r="AL10" s="639" t="s">
        <v>126</v>
      </c>
      <c r="AM10" s="640"/>
      <c r="AN10" s="640"/>
      <c r="AO10" s="641"/>
      <c r="AP10" s="631" t="s">
        <v>237</v>
      </c>
      <c r="AQ10" s="632"/>
      <c r="AR10" s="632"/>
      <c r="AS10" s="632"/>
      <c r="AT10" s="632"/>
      <c r="AU10" s="632"/>
      <c r="AV10" s="632"/>
      <c r="AW10" s="632"/>
      <c r="AX10" s="632"/>
      <c r="AY10" s="632"/>
      <c r="AZ10" s="632"/>
      <c r="BA10" s="632"/>
      <c r="BB10" s="632"/>
      <c r="BC10" s="632"/>
      <c r="BD10" s="632"/>
      <c r="BE10" s="632"/>
      <c r="BF10" s="633"/>
      <c r="BG10" s="634">
        <v>64392</v>
      </c>
      <c r="BH10" s="635"/>
      <c r="BI10" s="635"/>
      <c r="BJ10" s="635"/>
      <c r="BK10" s="635"/>
      <c r="BL10" s="635"/>
      <c r="BM10" s="635"/>
      <c r="BN10" s="636"/>
      <c r="BO10" s="637">
        <v>3</v>
      </c>
      <c r="BP10" s="637"/>
      <c r="BQ10" s="637"/>
      <c r="BR10" s="637"/>
      <c r="BS10" s="638">
        <v>10681</v>
      </c>
      <c r="BT10" s="638"/>
      <c r="BU10" s="638"/>
      <c r="BV10" s="638"/>
      <c r="BW10" s="638"/>
      <c r="BX10" s="638"/>
      <c r="BY10" s="638"/>
      <c r="BZ10" s="638"/>
      <c r="CA10" s="638"/>
      <c r="CB10" s="642"/>
      <c r="CD10" s="631" t="s">
        <v>238</v>
      </c>
      <c r="CE10" s="632"/>
      <c r="CF10" s="632"/>
      <c r="CG10" s="632"/>
      <c r="CH10" s="632"/>
      <c r="CI10" s="632"/>
      <c r="CJ10" s="632"/>
      <c r="CK10" s="632"/>
      <c r="CL10" s="632"/>
      <c r="CM10" s="632"/>
      <c r="CN10" s="632"/>
      <c r="CO10" s="632"/>
      <c r="CP10" s="632"/>
      <c r="CQ10" s="633"/>
      <c r="CR10" s="634">
        <v>27061</v>
      </c>
      <c r="CS10" s="635"/>
      <c r="CT10" s="635"/>
      <c r="CU10" s="635"/>
      <c r="CV10" s="635"/>
      <c r="CW10" s="635"/>
      <c r="CX10" s="635"/>
      <c r="CY10" s="636"/>
      <c r="CZ10" s="637">
        <v>0.2</v>
      </c>
      <c r="DA10" s="637"/>
      <c r="DB10" s="637"/>
      <c r="DC10" s="637"/>
      <c r="DD10" s="643" t="s">
        <v>126</v>
      </c>
      <c r="DE10" s="635"/>
      <c r="DF10" s="635"/>
      <c r="DG10" s="635"/>
      <c r="DH10" s="635"/>
      <c r="DI10" s="635"/>
      <c r="DJ10" s="635"/>
      <c r="DK10" s="635"/>
      <c r="DL10" s="635"/>
      <c r="DM10" s="635"/>
      <c r="DN10" s="635"/>
      <c r="DO10" s="635"/>
      <c r="DP10" s="636"/>
      <c r="DQ10" s="643">
        <v>20892</v>
      </c>
      <c r="DR10" s="635"/>
      <c r="DS10" s="635"/>
      <c r="DT10" s="635"/>
      <c r="DU10" s="635"/>
      <c r="DV10" s="635"/>
      <c r="DW10" s="635"/>
      <c r="DX10" s="635"/>
      <c r="DY10" s="635"/>
      <c r="DZ10" s="635"/>
      <c r="EA10" s="635"/>
      <c r="EB10" s="635"/>
      <c r="EC10" s="644"/>
    </row>
    <row r="11" spans="2:143" ht="11.25" customHeight="1" x14ac:dyDescent="0.15">
      <c r="B11" s="631" t="s">
        <v>239</v>
      </c>
      <c r="C11" s="632"/>
      <c r="D11" s="632"/>
      <c r="E11" s="632"/>
      <c r="F11" s="632"/>
      <c r="G11" s="632"/>
      <c r="H11" s="632"/>
      <c r="I11" s="632"/>
      <c r="J11" s="632"/>
      <c r="K11" s="632"/>
      <c r="L11" s="632"/>
      <c r="M11" s="632"/>
      <c r="N11" s="632"/>
      <c r="O11" s="632"/>
      <c r="P11" s="632"/>
      <c r="Q11" s="633"/>
      <c r="R11" s="634">
        <v>537333</v>
      </c>
      <c r="S11" s="635"/>
      <c r="T11" s="635"/>
      <c r="U11" s="635"/>
      <c r="V11" s="635"/>
      <c r="W11" s="635"/>
      <c r="X11" s="635"/>
      <c r="Y11" s="636"/>
      <c r="Z11" s="639">
        <v>2.9</v>
      </c>
      <c r="AA11" s="640"/>
      <c r="AB11" s="640"/>
      <c r="AC11" s="646"/>
      <c r="AD11" s="643">
        <v>537333</v>
      </c>
      <c r="AE11" s="635"/>
      <c r="AF11" s="635"/>
      <c r="AG11" s="635"/>
      <c r="AH11" s="635"/>
      <c r="AI11" s="635"/>
      <c r="AJ11" s="635"/>
      <c r="AK11" s="636"/>
      <c r="AL11" s="639">
        <v>5.8</v>
      </c>
      <c r="AM11" s="640"/>
      <c r="AN11" s="640"/>
      <c r="AO11" s="641"/>
      <c r="AP11" s="631" t="s">
        <v>240</v>
      </c>
      <c r="AQ11" s="632"/>
      <c r="AR11" s="632"/>
      <c r="AS11" s="632"/>
      <c r="AT11" s="632"/>
      <c r="AU11" s="632"/>
      <c r="AV11" s="632"/>
      <c r="AW11" s="632"/>
      <c r="AX11" s="632"/>
      <c r="AY11" s="632"/>
      <c r="AZ11" s="632"/>
      <c r="BA11" s="632"/>
      <c r="BB11" s="632"/>
      <c r="BC11" s="632"/>
      <c r="BD11" s="632"/>
      <c r="BE11" s="632"/>
      <c r="BF11" s="633"/>
      <c r="BG11" s="634">
        <v>56669</v>
      </c>
      <c r="BH11" s="635"/>
      <c r="BI11" s="635"/>
      <c r="BJ11" s="635"/>
      <c r="BK11" s="635"/>
      <c r="BL11" s="635"/>
      <c r="BM11" s="635"/>
      <c r="BN11" s="636"/>
      <c r="BO11" s="637">
        <v>2.6</v>
      </c>
      <c r="BP11" s="637"/>
      <c r="BQ11" s="637"/>
      <c r="BR11" s="637"/>
      <c r="BS11" s="638">
        <v>16105</v>
      </c>
      <c r="BT11" s="638"/>
      <c r="BU11" s="638"/>
      <c r="BV11" s="638"/>
      <c r="BW11" s="638"/>
      <c r="BX11" s="638"/>
      <c r="BY11" s="638"/>
      <c r="BZ11" s="638"/>
      <c r="CA11" s="638"/>
      <c r="CB11" s="642"/>
      <c r="CD11" s="631" t="s">
        <v>241</v>
      </c>
      <c r="CE11" s="632"/>
      <c r="CF11" s="632"/>
      <c r="CG11" s="632"/>
      <c r="CH11" s="632"/>
      <c r="CI11" s="632"/>
      <c r="CJ11" s="632"/>
      <c r="CK11" s="632"/>
      <c r="CL11" s="632"/>
      <c r="CM11" s="632"/>
      <c r="CN11" s="632"/>
      <c r="CO11" s="632"/>
      <c r="CP11" s="632"/>
      <c r="CQ11" s="633"/>
      <c r="CR11" s="634">
        <v>1563006</v>
      </c>
      <c r="CS11" s="635"/>
      <c r="CT11" s="635"/>
      <c r="CU11" s="635"/>
      <c r="CV11" s="635"/>
      <c r="CW11" s="635"/>
      <c r="CX11" s="635"/>
      <c r="CY11" s="636"/>
      <c r="CZ11" s="637">
        <v>8.6999999999999993</v>
      </c>
      <c r="DA11" s="637"/>
      <c r="DB11" s="637"/>
      <c r="DC11" s="637"/>
      <c r="DD11" s="643">
        <v>130472</v>
      </c>
      <c r="DE11" s="635"/>
      <c r="DF11" s="635"/>
      <c r="DG11" s="635"/>
      <c r="DH11" s="635"/>
      <c r="DI11" s="635"/>
      <c r="DJ11" s="635"/>
      <c r="DK11" s="635"/>
      <c r="DL11" s="635"/>
      <c r="DM11" s="635"/>
      <c r="DN11" s="635"/>
      <c r="DO11" s="635"/>
      <c r="DP11" s="636"/>
      <c r="DQ11" s="643">
        <v>616827</v>
      </c>
      <c r="DR11" s="635"/>
      <c r="DS11" s="635"/>
      <c r="DT11" s="635"/>
      <c r="DU11" s="635"/>
      <c r="DV11" s="635"/>
      <c r="DW11" s="635"/>
      <c r="DX11" s="635"/>
      <c r="DY11" s="635"/>
      <c r="DZ11" s="635"/>
      <c r="EA11" s="635"/>
      <c r="EB11" s="635"/>
      <c r="EC11" s="644"/>
    </row>
    <row r="12" spans="2:143" ht="11.25" customHeight="1" x14ac:dyDescent="0.15">
      <c r="B12" s="631" t="s">
        <v>242</v>
      </c>
      <c r="C12" s="632"/>
      <c r="D12" s="632"/>
      <c r="E12" s="632"/>
      <c r="F12" s="632"/>
      <c r="G12" s="632"/>
      <c r="H12" s="632"/>
      <c r="I12" s="632"/>
      <c r="J12" s="632"/>
      <c r="K12" s="632"/>
      <c r="L12" s="632"/>
      <c r="M12" s="632"/>
      <c r="N12" s="632"/>
      <c r="O12" s="632"/>
      <c r="P12" s="632"/>
      <c r="Q12" s="633"/>
      <c r="R12" s="634">
        <v>841</v>
      </c>
      <c r="S12" s="635"/>
      <c r="T12" s="635"/>
      <c r="U12" s="635"/>
      <c r="V12" s="635"/>
      <c r="W12" s="635"/>
      <c r="X12" s="635"/>
      <c r="Y12" s="636"/>
      <c r="Z12" s="637">
        <v>0</v>
      </c>
      <c r="AA12" s="637"/>
      <c r="AB12" s="637"/>
      <c r="AC12" s="637"/>
      <c r="AD12" s="638">
        <v>841</v>
      </c>
      <c r="AE12" s="638"/>
      <c r="AF12" s="638"/>
      <c r="AG12" s="638"/>
      <c r="AH12" s="638"/>
      <c r="AI12" s="638"/>
      <c r="AJ12" s="638"/>
      <c r="AK12" s="638"/>
      <c r="AL12" s="639">
        <v>0</v>
      </c>
      <c r="AM12" s="640"/>
      <c r="AN12" s="640"/>
      <c r="AO12" s="641"/>
      <c r="AP12" s="631" t="s">
        <v>243</v>
      </c>
      <c r="AQ12" s="632"/>
      <c r="AR12" s="632"/>
      <c r="AS12" s="632"/>
      <c r="AT12" s="632"/>
      <c r="AU12" s="632"/>
      <c r="AV12" s="632"/>
      <c r="AW12" s="632"/>
      <c r="AX12" s="632"/>
      <c r="AY12" s="632"/>
      <c r="AZ12" s="632"/>
      <c r="BA12" s="632"/>
      <c r="BB12" s="632"/>
      <c r="BC12" s="632"/>
      <c r="BD12" s="632"/>
      <c r="BE12" s="632"/>
      <c r="BF12" s="633"/>
      <c r="BG12" s="634">
        <v>827229</v>
      </c>
      <c r="BH12" s="635"/>
      <c r="BI12" s="635"/>
      <c r="BJ12" s="635"/>
      <c r="BK12" s="635"/>
      <c r="BL12" s="635"/>
      <c r="BM12" s="635"/>
      <c r="BN12" s="636"/>
      <c r="BO12" s="637">
        <v>38.6</v>
      </c>
      <c r="BP12" s="637"/>
      <c r="BQ12" s="637"/>
      <c r="BR12" s="637"/>
      <c r="BS12" s="638" t="s">
        <v>554</v>
      </c>
      <c r="BT12" s="638"/>
      <c r="BU12" s="638"/>
      <c r="BV12" s="638"/>
      <c r="BW12" s="638"/>
      <c r="BX12" s="638"/>
      <c r="BY12" s="638"/>
      <c r="BZ12" s="638"/>
      <c r="CA12" s="638"/>
      <c r="CB12" s="642"/>
      <c r="CD12" s="631" t="s">
        <v>244</v>
      </c>
      <c r="CE12" s="632"/>
      <c r="CF12" s="632"/>
      <c r="CG12" s="632"/>
      <c r="CH12" s="632"/>
      <c r="CI12" s="632"/>
      <c r="CJ12" s="632"/>
      <c r="CK12" s="632"/>
      <c r="CL12" s="632"/>
      <c r="CM12" s="632"/>
      <c r="CN12" s="632"/>
      <c r="CO12" s="632"/>
      <c r="CP12" s="632"/>
      <c r="CQ12" s="633"/>
      <c r="CR12" s="634">
        <v>446782</v>
      </c>
      <c r="CS12" s="635"/>
      <c r="CT12" s="635"/>
      <c r="CU12" s="635"/>
      <c r="CV12" s="635"/>
      <c r="CW12" s="635"/>
      <c r="CX12" s="635"/>
      <c r="CY12" s="636"/>
      <c r="CZ12" s="637">
        <v>2.5</v>
      </c>
      <c r="DA12" s="637"/>
      <c r="DB12" s="637"/>
      <c r="DC12" s="637"/>
      <c r="DD12" s="643">
        <v>2340</v>
      </c>
      <c r="DE12" s="635"/>
      <c r="DF12" s="635"/>
      <c r="DG12" s="635"/>
      <c r="DH12" s="635"/>
      <c r="DI12" s="635"/>
      <c r="DJ12" s="635"/>
      <c r="DK12" s="635"/>
      <c r="DL12" s="635"/>
      <c r="DM12" s="635"/>
      <c r="DN12" s="635"/>
      <c r="DO12" s="635"/>
      <c r="DP12" s="636"/>
      <c r="DQ12" s="643">
        <v>247183</v>
      </c>
      <c r="DR12" s="635"/>
      <c r="DS12" s="635"/>
      <c r="DT12" s="635"/>
      <c r="DU12" s="635"/>
      <c r="DV12" s="635"/>
      <c r="DW12" s="635"/>
      <c r="DX12" s="635"/>
      <c r="DY12" s="635"/>
      <c r="DZ12" s="635"/>
      <c r="EA12" s="635"/>
      <c r="EB12" s="635"/>
      <c r="EC12" s="644"/>
    </row>
    <row r="13" spans="2:143" ht="11.25" customHeight="1" x14ac:dyDescent="0.15">
      <c r="B13" s="631" t="s">
        <v>245</v>
      </c>
      <c r="C13" s="632"/>
      <c r="D13" s="632"/>
      <c r="E13" s="632"/>
      <c r="F13" s="632"/>
      <c r="G13" s="632"/>
      <c r="H13" s="632"/>
      <c r="I13" s="632"/>
      <c r="J13" s="632"/>
      <c r="K13" s="632"/>
      <c r="L13" s="632"/>
      <c r="M13" s="632"/>
      <c r="N13" s="632"/>
      <c r="O13" s="632"/>
      <c r="P13" s="632"/>
      <c r="Q13" s="633"/>
      <c r="R13" s="634" t="s">
        <v>554</v>
      </c>
      <c r="S13" s="635"/>
      <c r="T13" s="635"/>
      <c r="U13" s="635"/>
      <c r="V13" s="635"/>
      <c r="W13" s="635"/>
      <c r="X13" s="635"/>
      <c r="Y13" s="636"/>
      <c r="Z13" s="637" t="s">
        <v>554</v>
      </c>
      <c r="AA13" s="637"/>
      <c r="AB13" s="637"/>
      <c r="AC13" s="637"/>
      <c r="AD13" s="638" t="s">
        <v>554</v>
      </c>
      <c r="AE13" s="638"/>
      <c r="AF13" s="638"/>
      <c r="AG13" s="638"/>
      <c r="AH13" s="638"/>
      <c r="AI13" s="638"/>
      <c r="AJ13" s="638"/>
      <c r="AK13" s="638"/>
      <c r="AL13" s="639" t="s">
        <v>554</v>
      </c>
      <c r="AM13" s="640"/>
      <c r="AN13" s="640"/>
      <c r="AO13" s="641"/>
      <c r="AP13" s="631" t="s">
        <v>246</v>
      </c>
      <c r="AQ13" s="632"/>
      <c r="AR13" s="632"/>
      <c r="AS13" s="632"/>
      <c r="AT13" s="632"/>
      <c r="AU13" s="632"/>
      <c r="AV13" s="632"/>
      <c r="AW13" s="632"/>
      <c r="AX13" s="632"/>
      <c r="AY13" s="632"/>
      <c r="AZ13" s="632"/>
      <c r="BA13" s="632"/>
      <c r="BB13" s="632"/>
      <c r="BC13" s="632"/>
      <c r="BD13" s="632"/>
      <c r="BE13" s="632"/>
      <c r="BF13" s="633"/>
      <c r="BG13" s="634">
        <v>798766</v>
      </c>
      <c r="BH13" s="635"/>
      <c r="BI13" s="635"/>
      <c r="BJ13" s="635"/>
      <c r="BK13" s="635"/>
      <c r="BL13" s="635"/>
      <c r="BM13" s="635"/>
      <c r="BN13" s="636"/>
      <c r="BO13" s="637">
        <v>37.200000000000003</v>
      </c>
      <c r="BP13" s="637"/>
      <c r="BQ13" s="637"/>
      <c r="BR13" s="637"/>
      <c r="BS13" s="638" t="s">
        <v>554</v>
      </c>
      <c r="BT13" s="638"/>
      <c r="BU13" s="638"/>
      <c r="BV13" s="638"/>
      <c r="BW13" s="638"/>
      <c r="BX13" s="638"/>
      <c r="BY13" s="638"/>
      <c r="BZ13" s="638"/>
      <c r="CA13" s="638"/>
      <c r="CB13" s="642"/>
      <c r="CD13" s="631" t="s">
        <v>247</v>
      </c>
      <c r="CE13" s="632"/>
      <c r="CF13" s="632"/>
      <c r="CG13" s="632"/>
      <c r="CH13" s="632"/>
      <c r="CI13" s="632"/>
      <c r="CJ13" s="632"/>
      <c r="CK13" s="632"/>
      <c r="CL13" s="632"/>
      <c r="CM13" s="632"/>
      <c r="CN13" s="632"/>
      <c r="CO13" s="632"/>
      <c r="CP13" s="632"/>
      <c r="CQ13" s="633"/>
      <c r="CR13" s="634">
        <v>2081011</v>
      </c>
      <c r="CS13" s="635"/>
      <c r="CT13" s="635"/>
      <c r="CU13" s="635"/>
      <c r="CV13" s="635"/>
      <c r="CW13" s="635"/>
      <c r="CX13" s="635"/>
      <c r="CY13" s="636"/>
      <c r="CZ13" s="637">
        <v>11.6</v>
      </c>
      <c r="DA13" s="637"/>
      <c r="DB13" s="637"/>
      <c r="DC13" s="637"/>
      <c r="DD13" s="643">
        <v>828882</v>
      </c>
      <c r="DE13" s="635"/>
      <c r="DF13" s="635"/>
      <c r="DG13" s="635"/>
      <c r="DH13" s="635"/>
      <c r="DI13" s="635"/>
      <c r="DJ13" s="635"/>
      <c r="DK13" s="635"/>
      <c r="DL13" s="635"/>
      <c r="DM13" s="635"/>
      <c r="DN13" s="635"/>
      <c r="DO13" s="635"/>
      <c r="DP13" s="636"/>
      <c r="DQ13" s="643">
        <v>1188280</v>
      </c>
      <c r="DR13" s="635"/>
      <c r="DS13" s="635"/>
      <c r="DT13" s="635"/>
      <c r="DU13" s="635"/>
      <c r="DV13" s="635"/>
      <c r="DW13" s="635"/>
      <c r="DX13" s="635"/>
      <c r="DY13" s="635"/>
      <c r="DZ13" s="635"/>
      <c r="EA13" s="635"/>
      <c r="EB13" s="635"/>
      <c r="EC13" s="644"/>
    </row>
    <row r="14" spans="2:143" ht="11.25" customHeight="1" x14ac:dyDescent="0.15">
      <c r="B14" s="631" t="s">
        <v>248</v>
      </c>
      <c r="C14" s="632"/>
      <c r="D14" s="632"/>
      <c r="E14" s="632"/>
      <c r="F14" s="632"/>
      <c r="G14" s="632"/>
      <c r="H14" s="632"/>
      <c r="I14" s="632"/>
      <c r="J14" s="632"/>
      <c r="K14" s="632"/>
      <c r="L14" s="632"/>
      <c r="M14" s="632"/>
      <c r="N14" s="632"/>
      <c r="O14" s="632"/>
      <c r="P14" s="632"/>
      <c r="Q14" s="633"/>
      <c r="R14" s="634" t="s">
        <v>554</v>
      </c>
      <c r="S14" s="635"/>
      <c r="T14" s="635"/>
      <c r="U14" s="635"/>
      <c r="V14" s="635"/>
      <c r="W14" s="635"/>
      <c r="X14" s="635"/>
      <c r="Y14" s="636"/>
      <c r="Z14" s="637" t="s">
        <v>556</v>
      </c>
      <c r="AA14" s="637"/>
      <c r="AB14" s="637"/>
      <c r="AC14" s="637"/>
      <c r="AD14" s="638" t="s">
        <v>554</v>
      </c>
      <c r="AE14" s="638"/>
      <c r="AF14" s="638"/>
      <c r="AG14" s="638"/>
      <c r="AH14" s="638"/>
      <c r="AI14" s="638"/>
      <c r="AJ14" s="638"/>
      <c r="AK14" s="638"/>
      <c r="AL14" s="639" t="s">
        <v>554</v>
      </c>
      <c r="AM14" s="640"/>
      <c r="AN14" s="640"/>
      <c r="AO14" s="641"/>
      <c r="AP14" s="631" t="s">
        <v>557</v>
      </c>
      <c r="AQ14" s="632"/>
      <c r="AR14" s="632"/>
      <c r="AS14" s="632"/>
      <c r="AT14" s="632"/>
      <c r="AU14" s="632"/>
      <c r="AV14" s="632"/>
      <c r="AW14" s="632"/>
      <c r="AX14" s="632"/>
      <c r="AY14" s="632"/>
      <c r="AZ14" s="632"/>
      <c r="BA14" s="632"/>
      <c r="BB14" s="632"/>
      <c r="BC14" s="632"/>
      <c r="BD14" s="632"/>
      <c r="BE14" s="632"/>
      <c r="BF14" s="633"/>
      <c r="BG14" s="634">
        <v>61326</v>
      </c>
      <c r="BH14" s="635"/>
      <c r="BI14" s="635"/>
      <c r="BJ14" s="635"/>
      <c r="BK14" s="635"/>
      <c r="BL14" s="635"/>
      <c r="BM14" s="635"/>
      <c r="BN14" s="636"/>
      <c r="BO14" s="637">
        <v>2.9</v>
      </c>
      <c r="BP14" s="637"/>
      <c r="BQ14" s="637"/>
      <c r="BR14" s="637"/>
      <c r="BS14" s="638" t="s">
        <v>558</v>
      </c>
      <c r="BT14" s="638"/>
      <c r="BU14" s="638"/>
      <c r="BV14" s="638"/>
      <c r="BW14" s="638"/>
      <c r="BX14" s="638"/>
      <c r="BY14" s="638"/>
      <c r="BZ14" s="638"/>
      <c r="CA14" s="638"/>
      <c r="CB14" s="642"/>
      <c r="CD14" s="631" t="s">
        <v>249</v>
      </c>
      <c r="CE14" s="632"/>
      <c r="CF14" s="632"/>
      <c r="CG14" s="632"/>
      <c r="CH14" s="632"/>
      <c r="CI14" s="632"/>
      <c r="CJ14" s="632"/>
      <c r="CK14" s="632"/>
      <c r="CL14" s="632"/>
      <c r="CM14" s="632"/>
      <c r="CN14" s="632"/>
      <c r="CO14" s="632"/>
      <c r="CP14" s="632"/>
      <c r="CQ14" s="633"/>
      <c r="CR14" s="634">
        <v>506801</v>
      </c>
      <c r="CS14" s="635"/>
      <c r="CT14" s="635"/>
      <c r="CU14" s="635"/>
      <c r="CV14" s="635"/>
      <c r="CW14" s="635"/>
      <c r="CX14" s="635"/>
      <c r="CY14" s="636"/>
      <c r="CZ14" s="637">
        <v>2.8</v>
      </c>
      <c r="DA14" s="637"/>
      <c r="DB14" s="637"/>
      <c r="DC14" s="637"/>
      <c r="DD14" s="643" t="s">
        <v>554</v>
      </c>
      <c r="DE14" s="635"/>
      <c r="DF14" s="635"/>
      <c r="DG14" s="635"/>
      <c r="DH14" s="635"/>
      <c r="DI14" s="635"/>
      <c r="DJ14" s="635"/>
      <c r="DK14" s="635"/>
      <c r="DL14" s="635"/>
      <c r="DM14" s="635"/>
      <c r="DN14" s="635"/>
      <c r="DO14" s="635"/>
      <c r="DP14" s="636"/>
      <c r="DQ14" s="643">
        <v>451574</v>
      </c>
      <c r="DR14" s="635"/>
      <c r="DS14" s="635"/>
      <c r="DT14" s="635"/>
      <c r="DU14" s="635"/>
      <c r="DV14" s="635"/>
      <c r="DW14" s="635"/>
      <c r="DX14" s="635"/>
      <c r="DY14" s="635"/>
      <c r="DZ14" s="635"/>
      <c r="EA14" s="635"/>
      <c r="EB14" s="635"/>
      <c r="EC14" s="644"/>
    </row>
    <row r="15" spans="2:143" ht="11.25" customHeight="1" x14ac:dyDescent="0.15">
      <c r="B15" s="631" t="s">
        <v>250</v>
      </c>
      <c r="C15" s="632"/>
      <c r="D15" s="632"/>
      <c r="E15" s="632"/>
      <c r="F15" s="632"/>
      <c r="G15" s="632"/>
      <c r="H15" s="632"/>
      <c r="I15" s="632"/>
      <c r="J15" s="632"/>
      <c r="K15" s="632"/>
      <c r="L15" s="632"/>
      <c r="M15" s="632"/>
      <c r="N15" s="632"/>
      <c r="O15" s="632"/>
      <c r="P15" s="632"/>
      <c r="Q15" s="633"/>
      <c r="R15" s="634" t="s">
        <v>126</v>
      </c>
      <c r="S15" s="635"/>
      <c r="T15" s="635"/>
      <c r="U15" s="635"/>
      <c r="V15" s="635"/>
      <c r="W15" s="635"/>
      <c r="X15" s="635"/>
      <c r="Y15" s="636"/>
      <c r="Z15" s="637" t="s">
        <v>126</v>
      </c>
      <c r="AA15" s="637"/>
      <c r="AB15" s="637"/>
      <c r="AC15" s="637"/>
      <c r="AD15" s="638" t="s">
        <v>554</v>
      </c>
      <c r="AE15" s="638"/>
      <c r="AF15" s="638"/>
      <c r="AG15" s="638"/>
      <c r="AH15" s="638"/>
      <c r="AI15" s="638"/>
      <c r="AJ15" s="638"/>
      <c r="AK15" s="638"/>
      <c r="AL15" s="639" t="s">
        <v>556</v>
      </c>
      <c r="AM15" s="640"/>
      <c r="AN15" s="640"/>
      <c r="AO15" s="641"/>
      <c r="AP15" s="631" t="s">
        <v>251</v>
      </c>
      <c r="AQ15" s="632"/>
      <c r="AR15" s="632"/>
      <c r="AS15" s="632"/>
      <c r="AT15" s="632"/>
      <c r="AU15" s="632"/>
      <c r="AV15" s="632"/>
      <c r="AW15" s="632"/>
      <c r="AX15" s="632"/>
      <c r="AY15" s="632"/>
      <c r="AZ15" s="632"/>
      <c r="BA15" s="632"/>
      <c r="BB15" s="632"/>
      <c r="BC15" s="632"/>
      <c r="BD15" s="632"/>
      <c r="BE15" s="632"/>
      <c r="BF15" s="633"/>
      <c r="BG15" s="634">
        <v>189645</v>
      </c>
      <c r="BH15" s="635"/>
      <c r="BI15" s="635"/>
      <c r="BJ15" s="635"/>
      <c r="BK15" s="635"/>
      <c r="BL15" s="635"/>
      <c r="BM15" s="635"/>
      <c r="BN15" s="636"/>
      <c r="BO15" s="637">
        <v>8.8000000000000007</v>
      </c>
      <c r="BP15" s="637"/>
      <c r="BQ15" s="637"/>
      <c r="BR15" s="637"/>
      <c r="BS15" s="638" t="s">
        <v>554</v>
      </c>
      <c r="BT15" s="638"/>
      <c r="BU15" s="638"/>
      <c r="BV15" s="638"/>
      <c r="BW15" s="638"/>
      <c r="BX15" s="638"/>
      <c r="BY15" s="638"/>
      <c r="BZ15" s="638"/>
      <c r="CA15" s="638"/>
      <c r="CB15" s="642"/>
      <c r="CD15" s="631" t="s">
        <v>252</v>
      </c>
      <c r="CE15" s="632"/>
      <c r="CF15" s="632"/>
      <c r="CG15" s="632"/>
      <c r="CH15" s="632"/>
      <c r="CI15" s="632"/>
      <c r="CJ15" s="632"/>
      <c r="CK15" s="632"/>
      <c r="CL15" s="632"/>
      <c r="CM15" s="632"/>
      <c r="CN15" s="632"/>
      <c r="CO15" s="632"/>
      <c r="CP15" s="632"/>
      <c r="CQ15" s="633"/>
      <c r="CR15" s="634">
        <v>1122033</v>
      </c>
      <c r="CS15" s="635"/>
      <c r="CT15" s="635"/>
      <c r="CU15" s="635"/>
      <c r="CV15" s="635"/>
      <c r="CW15" s="635"/>
      <c r="CX15" s="635"/>
      <c r="CY15" s="636"/>
      <c r="CZ15" s="637">
        <v>6.3</v>
      </c>
      <c r="DA15" s="637"/>
      <c r="DB15" s="637"/>
      <c r="DC15" s="637"/>
      <c r="DD15" s="643">
        <v>106633</v>
      </c>
      <c r="DE15" s="635"/>
      <c r="DF15" s="635"/>
      <c r="DG15" s="635"/>
      <c r="DH15" s="635"/>
      <c r="DI15" s="635"/>
      <c r="DJ15" s="635"/>
      <c r="DK15" s="635"/>
      <c r="DL15" s="635"/>
      <c r="DM15" s="635"/>
      <c r="DN15" s="635"/>
      <c r="DO15" s="635"/>
      <c r="DP15" s="636"/>
      <c r="DQ15" s="643">
        <v>889588</v>
      </c>
      <c r="DR15" s="635"/>
      <c r="DS15" s="635"/>
      <c r="DT15" s="635"/>
      <c r="DU15" s="635"/>
      <c r="DV15" s="635"/>
      <c r="DW15" s="635"/>
      <c r="DX15" s="635"/>
      <c r="DY15" s="635"/>
      <c r="DZ15" s="635"/>
      <c r="EA15" s="635"/>
      <c r="EB15" s="635"/>
      <c r="EC15" s="644"/>
    </row>
    <row r="16" spans="2:143" ht="11.25" customHeight="1" x14ac:dyDescent="0.15">
      <c r="B16" s="631" t="s">
        <v>253</v>
      </c>
      <c r="C16" s="632"/>
      <c r="D16" s="632"/>
      <c r="E16" s="632"/>
      <c r="F16" s="632"/>
      <c r="G16" s="632"/>
      <c r="H16" s="632"/>
      <c r="I16" s="632"/>
      <c r="J16" s="632"/>
      <c r="K16" s="632"/>
      <c r="L16" s="632"/>
      <c r="M16" s="632"/>
      <c r="N16" s="632"/>
      <c r="O16" s="632"/>
      <c r="P16" s="632"/>
      <c r="Q16" s="633"/>
      <c r="R16" s="634">
        <v>14597</v>
      </c>
      <c r="S16" s="635"/>
      <c r="T16" s="635"/>
      <c r="U16" s="635"/>
      <c r="V16" s="635"/>
      <c r="W16" s="635"/>
      <c r="X16" s="635"/>
      <c r="Y16" s="636"/>
      <c r="Z16" s="637">
        <v>0.1</v>
      </c>
      <c r="AA16" s="637"/>
      <c r="AB16" s="637"/>
      <c r="AC16" s="637"/>
      <c r="AD16" s="638">
        <v>14597</v>
      </c>
      <c r="AE16" s="638"/>
      <c r="AF16" s="638"/>
      <c r="AG16" s="638"/>
      <c r="AH16" s="638"/>
      <c r="AI16" s="638"/>
      <c r="AJ16" s="638"/>
      <c r="AK16" s="638"/>
      <c r="AL16" s="639">
        <v>0.2</v>
      </c>
      <c r="AM16" s="640"/>
      <c r="AN16" s="640"/>
      <c r="AO16" s="641"/>
      <c r="AP16" s="631" t="s">
        <v>559</v>
      </c>
      <c r="AQ16" s="632"/>
      <c r="AR16" s="632"/>
      <c r="AS16" s="632"/>
      <c r="AT16" s="632"/>
      <c r="AU16" s="632"/>
      <c r="AV16" s="632"/>
      <c r="AW16" s="632"/>
      <c r="AX16" s="632"/>
      <c r="AY16" s="632"/>
      <c r="AZ16" s="632"/>
      <c r="BA16" s="632"/>
      <c r="BB16" s="632"/>
      <c r="BC16" s="632"/>
      <c r="BD16" s="632"/>
      <c r="BE16" s="632"/>
      <c r="BF16" s="633"/>
      <c r="BG16" s="634" t="s">
        <v>554</v>
      </c>
      <c r="BH16" s="635"/>
      <c r="BI16" s="635"/>
      <c r="BJ16" s="635"/>
      <c r="BK16" s="635"/>
      <c r="BL16" s="635"/>
      <c r="BM16" s="635"/>
      <c r="BN16" s="636"/>
      <c r="BO16" s="637" t="s">
        <v>554</v>
      </c>
      <c r="BP16" s="637"/>
      <c r="BQ16" s="637"/>
      <c r="BR16" s="637"/>
      <c r="BS16" s="638" t="s">
        <v>126</v>
      </c>
      <c r="BT16" s="638"/>
      <c r="BU16" s="638"/>
      <c r="BV16" s="638"/>
      <c r="BW16" s="638"/>
      <c r="BX16" s="638"/>
      <c r="BY16" s="638"/>
      <c r="BZ16" s="638"/>
      <c r="CA16" s="638"/>
      <c r="CB16" s="642"/>
      <c r="CD16" s="631" t="s">
        <v>254</v>
      </c>
      <c r="CE16" s="632"/>
      <c r="CF16" s="632"/>
      <c r="CG16" s="632"/>
      <c r="CH16" s="632"/>
      <c r="CI16" s="632"/>
      <c r="CJ16" s="632"/>
      <c r="CK16" s="632"/>
      <c r="CL16" s="632"/>
      <c r="CM16" s="632"/>
      <c r="CN16" s="632"/>
      <c r="CO16" s="632"/>
      <c r="CP16" s="632"/>
      <c r="CQ16" s="633"/>
      <c r="CR16" s="634">
        <v>108</v>
      </c>
      <c r="CS16" s="635"/>
      <c r="CT16" s="635"/>
      <c r="CU16" s="635"/>
      <c r="CV16" s="635"/>
      <c r="CW16" s="635"/>
      <c r="CX16" s="635"/>
      <c r="CY16" s="636"/>
      <c r="CZ16" s="637">
        <v>0</v>
      </c>
      <c r="DA16" s="637"/>
      <c r="DB16" s="637"/>
      <c r="DC16" s="637"/>
      <c r="DD16" s="643" t="s">
        <v>554</v>
      </c>
      <c r="DE16" s="635"/>
      <c r="DF16" s="635"/>
      <c r="DG16" s="635"/>
      <c r="DH16" s="635"/>
      <c r="DI16" s="635"/>
      <c r="DJ16" s="635"/>
      <c r="DK16" s="635"/>
      <c r="DL16" s="635"/>
      <c r="DM16" s="635"/>
      <c r="DN16" s="635"/>
      <c r="DO16" s="635"/>
      <c r="DP16" s="636"/>
      <c r="DQ16" s="643">
        <v>108</v>
      </c>
      <c r="DR16" s="635"/>
      <c r="DS16" s="635"/>
      <c r="DT16" s="635"/>
      <c r="DU16" s="635"/>
      <c r="DV16" s="635"/>
      <c r="DW16" s="635"/>
      <c r="DX16" s="635"/>
      <c r="DY16" s="635"/>
      <c r="DZ16" s="635"/>
      <c r="EA16" s="635"/>
      <c r="EB16" s="635"/>
      <c r="EC16" s="644"/>
    </row>
    <row r="17" spans="2:133" ht="11.25" customHeight="1" x14ac:dyDescent="0.15">
      <c r="B17" s="631" t="s">
        <v>255</v>
      </c>
      <c r="C17" s="632"/>
      <c r="D17" s="632"/>
      <c r="E17" s="632"/>
      <c r="F17" s="632"/>
      <c r="G17" s="632"/>
      <c r="H17" s="632"/>
      <c r="I17" s="632"/>
      <c r="J17" s="632"/>
      <c r="K17" s="632"/>
      <c r="L17" s="632"/>
      <c r="M17" s="632"/>
      <c r="N17" s="632"/>
      <c r="O17" s="632"/>
      <c r="P17" s="632"/>
      <c r="Q17" s="633"/>
      <c r="R17" s="634">
        <v>23451</v>
      </c>
      <c r="S17" s="635"/>
      <c r="T17" s="635"/>
      <c r="U17" s="635"/>
      <c r="V17" s="635"/>
      <c r="W17" s="635"/>
      <c r="X17" s="635"/>
      <c r="Y17" s="636"/>
      <c r="Z17" s="637">
        <v>0.1</v>
      </c>
      <c r="AA17" s="637"/>
      <c r="AB17" s="637"/>
      <c r="AC17" s="637"/>
      <c r="AD17" s="638">
        <v>23451</v>
      </c>
      <c r="AE17" s="638"/>
      <c r="AF17" s="638"/>
      <c r="AG17" s="638"/>
      <c r="AH17" s="638"/>
      <c r="AI17" s="638"/>
      <c r="AJ17" s="638"/>
      <c r="AK17" s="638"/>
      <c r="AL17" s="639">
        <v>0.3</v>
      </c>
      <c r="AM17" s="640"/>
      <c r="AN17" s="640"/>
      <c r="AO17" s="641"/>
      <c r="AP17" s="631" t="s">
        <v>256</v>
      </c>
      <c r="AQ17" s="632"/>
      <c r="AR17" s="632"/>
      <c r="AS17" s="632"/>
      <c r="AT17" s="632"/>
      <c r="AU17" s="632"/>
      <c r="AV17" s="632"/>
      <c r="AW17" s="632"/>
      <c r="AX17" s="632"/>
      <c r="AY17" s="632"/>
      <c r="AZ17" s="632"/>
      <c r="BA17" s="632"/>
      <c r="BB17" s="632"/>
      <c r="BC17" s="632"/>
      <c r="BD17" s="632"/>
      <c r="BE17" s="632"/>
      <c r="BF17" s="633"/>
      <c r="BG17" s="634" t="s">
        <v>126</v>
      </c>
      <c r="BH17" s="635"/>
      <c r="BI17" s="635"/>
      <c r="BJ17" s="635"/>
      <c r="BK17" s="635"/>
      <c r="BL17" s="635"/>
      <c r="BM17" s="635"/>
      <c r="BN17" s="636"/>
      <c r="BO17" s="637" t="s">
        <v>126</v>
      </c>
      <c r="BP17" s="637"/>
      <c r="BQ17" s="637"/>
      <c r="BR17" s="637"/>
      <c r="BS17" s="638" t="s">
        <v>554</v>
      </c>
      <c r="BT17" s="638"/>
      <c r="BU17" s="638"/>
      <c r="BV17" s="638"/>
      <c r="BW17" s="638"/>
      <c r="BX17" s="638"/>
      <c r="BY17" s="638"/>
      <c r="BZ17" s="638"/>
      <c r="CA17" s="638"/>
      <c r="CB17" s="642"/>
      <c r="CD17" s="631" t="s">
        <v>257</v>
      </c>
      <c r="CE17" s="632"/>
      <c r="CF17" s="632"/>
      <c r="CG17" s="632"/>
      <c r="CH17" s="632"/>
      <c r="CI17" s="632"/>
      <c r="CJ17" s="632"/>
      <c r="CK17" s="632"/>
      <c r="CL17" s="632"/>
      <c r="CM17" s="632"/>
      <c r="CN17" s="632"/>
      <c r="CO17" s="632"/>
      <c r="CP17" s="632"/>
      <c r="CQ17" s="633"/>
      <c r="CR17" s="634">
        <v>2218104</v>
      </c>
      <c r="CS17" s="635"/>
      <c r="CT17" s="635"/>
      <c r="CU17" s="635"/>
      <c r="CV17" s="635"/>
      <c r="CW17" s="635"/>
      <c r="CX17" s="635"/>
      <c r="CY17" s="636"/>
      <c r="CZ17" s="637">
        <v>12.4</v>
      </c>
      <c r="DA17" s="637"/>
      <c r="DB17" s="637"/>
      <c r="DC17" s="637"/>
      <c r="DD17" s="643" t="s">
        <v>554</v>
      </c>
      <c r="DE17" s="635"/>
      <c r="DF17" s="635"/>
      <c r="DG17" s="635"/>
      <c r="DH17" s="635"/>
      <c r="DI17" s="635"/>
      <c r="DJ17" s="635"/>
      <c r="DK17" s="635"/>
      <c r="DL17" s="635"/>
      <c r="DM17" s="635"/>
      <c r="DN17" s="635"/>
      <c r="DO17" s="635"/>
      <c r="DP17" s="636"/>
      <c r="DQ17" s="643">
        <v>2111990</v>
      </c>
      <c r="DR17" s="635"/>
      <c r="DS17" s="635"/>
      <c r="DT17" s="635"/>
      <c r="DU17" s="635"/>
      <c r="DV17" s="635"/>
      <c r="DW17" s="635"/>
      <c r="DX17" s="635"/>
      <c r="DY17" s="635"/>
      <c r="DZ17" s="635"/>
      <c r="EA17" s="635"/>
      <c r="EB17" s="635"/>
      <c r="EC17" s="644"/>
    </row>
    <row r="18" spans="2:133" ht="11.25" customHeight="1" x14ac:dyDescent="0.15">
      <c r="B18" s="631" t="s">
        <v>258</v>
      </c>
      <c r="C18" s="632"/>
      <c r="D18" s="632"/>
      <c r="E18" s="632"/>
      <c r="F18" s="632"/>
      <c r="G18" s="632"/>
      <c r="H18" s="632"/>
      <c r="I18" s="632"/>
      <c r="J18" s="632"/>
      <c r="K18" s="632"/>
      <c r="L18" s="632"/>
      <c r="M18" s="632"/>
      <c r="N18" s="632"/>
      <c r="O18" s="632"/>
      <c r="P18" s="632"/>
      <c r="Q18" s="633"/>
      <c r="R18" s="634">
        <v>31348</v>
      </c>
      <c r="S18" s="635"/>
      <c r="T18" s="635"/>
      <c r="U18" s="635"/>
      <c r="V18" s="635"/>
      <c r="W18" s="635"/>
      <c r="X18" s="635"/>
      <c r="Y18" s="636"/>
      <c r="Z18" s="637">
        <v>0.2</v>
      </c>
      <c r="AA18" s="637"/>
      <c r="AB18" s="637"/>
      <c r="AC18" s="637"/>
      <c r="AD18" s="638">
        <v>29066</v>
      </c>
      <c r="AE18" s="638"/>
      <c r="AF18" s="638"/>
      <c r="AG18" s="638"/>
      <c r="AH18" s="638"/>
      <c r="AI18" s="638"/>
      <c r="AJ18" s="638"/>
      <c r="AK18" s="638"/>
      <c r="AL18" s="639">
        <v>0.30000001192092896</v>
      </c>
      <c r="AM18" s="640"/>
      <c r="AN18" s="640"/>
      <c r="AO18" s="641"/>
      <c r="AP18" s="631" t="s">
        <v>560</v>
      </c>
      <c r="AQ18" s="632"/>
      <c r="AR18" s="632"/>
      <c r="AS18" s="632"/>
      <c r="AT18" s="632"/>
      <c r="AU18" s="632"/>
      <c r="AV18" s="632"/>
      <c r="AW18" s="632"/>
      <c r="AX18" s="632"/>
      <c r="AY18" s="632"/>
      <c r="AZ18" s="632"/>
      <c r="BA18" s="632"/>
      <c r="BB18" s="632"/>
      <c r="BC18" s="632"/>
      <c r="BD18" s="632"/>
      <c r="BE18" s="632"/>
      <c r="BF18" s="633"/>
      <c r="BG18" s="634" t="s">
        <v>554</v>
      </c>
      <c r="BH18" s="635"/>
      <c r="BI18" s="635"/>
      <c r="BJ18" s="635"/>
      <c r="BK18" s="635"/>
      <c r="BL18" s="635"/>
      <c r="BM18" s="635"/>
      <c r="BN18" s="636"/>
      <c r="BO18" s="637" t="s">
        <v>554</v>
      </c>
      <c r="BP18" s="637"/>
      <c r="BQ18" s="637"/>
      <c r="BR18" s="637"/>
      <c r="BS18" s="638" t="s">
        <v>554</v>
      </c>
      <c r="BT18" s="638"/>
      <c r="BU18" s="638"/>
      <c r="BV18" s="638"/>
      <c r="BW18" s="638"/>
      <c r="BX18" s="638"/>
      <c r="BY18" s="638"/>
      <c r="BZ18" s="638"/>
      <c r="CA18" s="638"/>
      <c r="CB18" s="642"/>
      <c r="CD18" s="631" t="s">
        <v>259</v>
      </c>
      <c r="CE18" s="632"/>
      <c r="CF18" s="632"/>
      <c r="CG18" s="632"/>
      <c r="CH18" s="632"/>
      <c r="CI18" s="632"/>
      <c r="CJ18" s="632"/>
      <c r="CK18" s="632"/>
      <c r="CL18" s="632"/>
      <c r="CM18" s="632"/>
      <c r="CN18" s="632"/>
      <c r="CO18" s="632"/>
      <c r="CP18" s="632"/>
      <c r="CQ18" s="633"/>
      <c r="CR18" s="634" t="s">
        <v>554</v>
      </c>
      <c r="CS18" s="635"/>
      <c r="CT18" s="635"/>
      <c r="CU18" s="635"/>
      <c r="CV18" s="635"/>
      <c r="CW18" s="635"/>
      <c r="CX18" s="635"/>
      <c r="CY18" s="636"/>
      <c r="CZ18" s="637" t="s">
        <v>126</v>
      </c>
      <c r="DA18" s="637"/>
      <c r="DB18" s="637"/>
      <c r="DC18" s="637"/>
      <c r="DD18" s="643" t="s">
        <v>126</v>
      </c>
      <c r="DE18" s="635"/>
      <c r="DF18" s="635"/>
      <c r="DG18" s="635"/>
      <c r="DH18" s="635"/>
      <c r="DI18" s="635"/>
      <c r="DJ18" s="635"/>
      <c r="DK18" s="635"/>
      <c r="DL18" s="635"/>
      <c r="DM18" s="635"/>
      <c r="DN18" s="635"/>
      <c r="DO18" s="635"/>
      <c r="DP18" s="636"/>
      <c r="DQ18" s="643" t="s">
        <v>126</v>
      </c>
      <c r="DR18" s="635"/>
      <c r="DS18" s="635"/>
      <c r="DT18" s="635"/>
      <c r="DU18" s="635"/>
      <c r="DV18" s="635"/>
      <c r="DW18" s="635"/>
      <c r="DX18" s="635"/>
      <c r="DY18" s="635"/>
      <c r="DZ18" s="635"/>
      <c r="EA18" s="635"/>
      <c r="EB18" s="635"/>
      <c r="EC18" s="644"/>
    </row>
    <row r="19" spans="2:133" ht="11.25" customHeight="1" x14ac:dyDescent="0.15">
      <c r="B19" s="631" t="s">
        <v>260</v>
      </c>
      <c r="C19" s="632"/>
      <c r="D19" s="632"/>
      <c r="E19" s="632"/>
      <c r="F19" s="632"/>
      <c r="G19" s="632"/>
      <c r="H19" s="632"/>
      <c r="I19" s="632"/>
      <c r="J19" s="632"/>
      <c r="K19" s="632"/>
      <c r="L19" s="632"/>
      <c r="M19" s="632"/>
      <c r="N19" s="632"/>
      <c r="O19" s="632"/>
      <c r="P19" s="632"/>
      <c r="Q19" s="633"/>
      <c r="R19" s="634">
        <v>8643</v>
      </c>
      <c r="S19" s="635"/>
      <c r="T19" s="635"/>
      <c r="U19" s="635"/>
      <c r="V19" s="635"/>
      <c r="W19" s="635"/>
      <c r="X19" s="635"/>
      <c r="Y19" s="636"/>
      <c r="Z19" s="637">
        <v>0</v>
      </c>
      <c r="AA19" s="637"/>
      <c r="AB19" s="637"/>
      <c r="AC19" s="637"/>
      <c r="AD19" s="638">
        <v>8643</v>
      </c>
      <c r="AE19" s="638"/>
      <c r="AF19" s="638"/>
      <c r="AG19" s="638"/>
      <c r="AH19" s="638"/>
      <c r="AI19" s="638"/>
      <c r="AJ19" s="638"/>
      <c r="AK19" s="638"/>
      <c r="AL19" s="639">
        <v>0.1</v>
      </c>
      <c r="AM19" s="640"/>
      <c r="AN19" s="640"/>
      <c r="AO19" s="641"/>
      <c r="AP19" s="631" t="s">
        <v>261</v>
      </c>
      <c r="AQ19" s="632"/>
      <c r="AR19" s="632"/>
      <c r="AS19" s="632"/>
      <c r="AT19" s="632"/>
      <c r="AU19" s="632"/>
      <c r="AV19" s="632"/>
      <c r="AW19" s="632"/>
      <c r="AX19" s="632"/>
      <c r="AY19" s="632"/>
      <c r="AZ19" s="632"/>
      <c r="BA19" s="632"/>
      <c r="BB19" s="632"/>
      <c r="BC19" s="632"/>
      <c r="BD19" s="632"/>
      <c r="BE19" s="632"/>
      <c r="BF19" s="633"/>
      <c r="BG19" s="634">
        <v>84777</v>
      </c>
      <c r="BH19" s="635"/>
      <c r="BI19" s="635"/>
      <c r="BJ19" s="635"/>
      <c r="BK19" s="635"/>
      <c r="BL19" s="635"/>
      <c r="BM19" s="635"/>
      <c r="BN19" s="636"/>
      <c r="BO19" s="637">
        <v>4</v>
      </c>
      <c r="BP19" s="637"/>
      <c r="BQ19" s="637"/>
      <c r="BR19" s="637"/>
      <c r="BS19" s="638" t="s">
        <v>554</v>
      </c>
      <c r="BT19" s="638"/>
      <c r="BU19" s="638"/>
      <c r="BV19" s="638"/>
      <c r="BW19" s="638"/>
      <c r="BX19" s="638"/>
      <c r="BY19" s="638"/>
      <c r="BZ19" s="638"/>
      <c r="CA19" s="638"/>
      <c r="CB19" s="642"/>
      <c r="CD19" s="631" t="s">
        <v>561</v>
      </c>
      <c r="CE19" s="632"/>
      <c r="CF19" s="632"/>
      <c r="CG19" s="632"/>
      <c r="CH19" s="632"/>
      <c r="CI19" s="632"/>
      <c r="CJ19" s="632"/>
      <c r="CK19" s="632"/>
      <c r="CL19" s="632"/>
      <c r="CM19" s="632"/>
      <c r="CN19" s="632"/>
      <c r="CO19" s="632"/>
      <c r="CP19" s="632"/>
      <c r="CQ19" s="633"/>
      <c r="CR19" s="634" t="s">
        <v>554</v>
      </c>
      <c r="CS19" s="635"/>
      <c r="CT19" s="635"/>
      <c r="CU19" s="635"/>
      <c r="CV19" s="635"/>
      <c r="CW19" s="635"/>
      <c r="CX19" s="635"/>
      <c r="CY19" s="636"/>
      <c r="CZ19" s="637" t="s">
        <v>126</v>
      </c>
      <c r="DA19" s="637"/>
      <c r="DB19" s="637"/>
      <c r="DC19" s="637"/>
      <c r="DD19" s="643" t="s">
        <v>554</v>
      </c>
      <c r="DE19" s="635"/>
      <c r="DF19" s="635"/>
      <c r="DG19" s="635"/>
      <c r="DH19" s="635"/>
      <c r="DI19" s="635"/>
      <c r="DJ19" s="635"/>
      <c r="DK19" s="635"/>
      <c r="DL19" s="635"/>
      <c r="DM19" s="635"/>
      <c r="DN19" s="635"/>
      <c r="DO19" s="635"/>
      <c r="DP19" s="636"/>
      <c r="DQ19" s="643" t="s">
        <v>126</v>
      </c>
      <c r="DR19" s="635"/>
      <c r="DS19" s="635"/>
      <c r="DT19" s="635"/>
      <c r="DU19" s="635"/>
      <c r="DV19" s="635"/>
      <c r="DW19" s="635"/>
      <c r="DX19" s="635"/>
      <c r="DY19" s="635"/>
      <c r="DZ19" s="635"/>
      <c r="EA19" s="635"/>
      <c r="EB19" s="635"/>
      <c r="EC19" s="644"/>
    </row>
    <row r="20" spans="2:133" ht="11.25" customHeight="1" x14ac:dyDescent="0.15">
      <c r="B20" s="631" t="s">
        <v>262</v>
      </c>
      <c r="C20" s="632"/>
      <c r="D20" s="632"/>
      <c r="E20" s="632"/>
      <c r="F20" s="632"/>
      <c r="G20" s="632"/>
      <c r="H20" s="632"/>
      <c r="I20" s="632"/>
      <c r="J20" s="632"/>
      <c r="K20" s="632"/>
      <c r="L20" s="632"/>
      <c r="M20" s="632"/>
      <c r="N20" s="632"/>
      <c r="O20" s="632"/>
      <c r="P20" s="632"/>
      <c r="Q20" s="633"/>
      <c r="R20" s="634">
        <v>4056</v>
      </c>
      <c r="S20" s="635"/>
      <c r="T20" s="635"/>
      <c r="U20" s="635"/>
      <c r="V20" s="635"/>
      <c r="W20" s="635"/>
      <c r="X20" s="635"/>
      <c r="Y20" s="636"/>
      <c r="Z20" s="637">
        <v>0</v>
      </c>
      <c r="AA20" s="637"/>
      <c r="AB20" s="637"/>
      <c r="AC20" s="637"/>
      <c r="AD20" s="638">
        <v>4056</v>
      </c>
      <c r="AE20" s="638"/>
      <c r="AF20" s="638"/>
      <c r="AG20" s="638"/>
      <c r="AH20" s="638"/>
      <c r="AI20" s="638"/>
      <c r="AJ20" s="638"/>
      <c r="AK20" s="638"/>
      <c r="AL20" s="639">
        <v>0</v>
      </c>
      <c r="AM20" s="640"/>
      <c r="AN20" s="640"/>
      <c r="AO20" s="641"/>
      <c r="AP20" s="631" t="s">
        <v>562</v>
      </c>
      <c r="AQ20" s="632"/>
      <c r="AR20" s="632"/>
      <c r="AS20" s="632"/>
      <c r="AT20" s="632"/>
      <c r="AU20" s="632"/>
      <c r="AV20" s="632"/>
      <c r="AW20" s="632"/>
      <c r="AX20" s="632"/>
      <c r="AY20" s="632"/>
      <c r="AZ20" s="632"/>
      <c r="BA20" s="632"/>
      <c r="BB20" s="632"/>
      <c r="BC20" s="632"/>
      <c r="BD20" s="632"/>
      <c r="BE20" s="632"/>
      <c r="BF20" s="633"/>
      <c r="BG20" s="634">
        <v>84777</v>
      </c>
      <c r="BH20" s="635"/>
      <c r="BI20" s="635"/>
      <c r="BJ20" s="635"/>
      <c r="BK20" s="635"/>
      <c r="BL20" s="635"/>
      <c r="BM20" s="635"/>
      <c r="BN20" s="636"/>
      <c r="BO20" s="637">
        <v>4</v>
      </c>
      <c r="BP20" s="637"/>
      <c r="BQ20" s="637"/>
      <c r="BR20" s="637"/>
      <c r="BS20" s="638" t="s">
        <v>126</v>
      </c>
      <c r="BT20" s="638"/>
      <c r="BU20" s="638"/>
      <c r="BV20" s="638"/>
      <c r="BW20" s="638"/>
      <c r="BX20" s="638"/>
      <c r="BY20" s="638"/>
      <c r="BZ20" s="638"/>
      <c r="CA20" s="638"/>
      <c r="CB20" s="642"/>
      <c r="CD20" s="631" t="s">
        <v>263</v>
      </c>
      <c r="CE20" s="632"/>
      <c r="CF20" s="632"/>
      <c r="CG20" s="632"/>
      <c r="CH20" s="632"/>
      <c r="CI20" s="632"/>
      <c r="CJ20" s="632"/>
      <c r="CK20" s="632"/>
      <c r="CL20" s="632"/>
      <c r="CM20" s="632"/>
      <c r="CN20" s="632"/>
      <c r="CO20" s="632"/>
      <c r="CP20" s="632"/>
      <c r="CQ20" s="633"/>
      <c r="CR20" s="634">
        <v>17907745</v>
      </c>
      <c r="CS20" s="635"/>
      <c r="CT20" s="635"/>
      <c r="CU20" s="635"/>
      <c r="CV20" s="635"/>
      <c r="CW20" s="635"/>
      <c r="CX20" s="635"/>
      <c r="CY20" s="636"/>
      <c r="CZ20" s="637">
        <v>100</v>
      </c>
      <c r="DA20" s="637"/>
      <c r="DB20" s="637"/>
      <c r="DC20" s="637"/>
      <c r="DD20" s="643">
        <v>2074484</v>
      </c>
      <c r="DE20" s="635"/>
      <c r="DF20" s="635"/>
      <c r="DG20" s="635"/>
      <c r="DH20" s="635"/>
      <c r="DI20" s="635"/>
      <c r="DJ20" s="635"/>
      <c r="DK20" s="635"/>
      <c r="DL20" s="635"/>
      <c r="DM20" s="635"/>
      <c r="DN20" s="635"/>
      <c r="DO20" s="635"/>
      <c r="DP20" s="636"/>
      <c r="DQ20" s="643">
        <v>10988459</v>
      </c>
      <c r="DR20" s="635"/>
      <c r="DS20" s="635"/>
      <c r="DT20" s="635"/>
      <c r="DU20" s="635"/>
      <c r="DV20" s="635"/>
      <c r="DW20" s="635"/>
      <c r="DX20" s="635"/>
      <c r="DY20" s="635"/>
      <c r="DZ20" s="635"/>
      <c r="EA20" s="635"/>
      <c r="EB20" s="635"/>
      <c r="EC20" s="644"/>
    </row>
    <row r="21" spans="2:133" ht="11.25" customHeight="1" x14ac:dyDescent="0.15">
      <c r="B21" s="631" t="s">
        <v>264</v>
      </c>
      <c r="C21" s="632"/>
      <c r="D21" s="632"/>
      <c r="E21" s="632"/>
      <c r="F21" s="632"/>
      <c r="G21" s="632"/>
      <c r="H21" s="632"/>
      <c r="I21" s="632"/>
      <c r="J21" s="632"/>
      <c r="K21" s="632"/>
      <c r="L21" s="632"/>
      <c r="M21" s="632"/>
      <c r="N21" s="632"/>
      <c r="O21" s="632"/>
      <c r="P21" s="632"/>
      <c r="Q21" s="633"/>
      <c r="R21" s="634">
        <v>1248</v>
      </c>
      <c r="S21" s="635"/>
      <c r="T21" s="635"/>
      <c r="U21" s="635"/>
      <c r="V21" s="635"/>
      <c r="W21" s="635"/>
      <c r="X21" s="635"/>
      <c r="Y21" s="636"/>
      <c r="Z21" s="637">
        <v>0</v>
      </c>
      <c r="AA21" s="637"/>
      <c r="AB21" s="637"/>
      <c r="AC21" s="637"/>
      <c r="AD21" s="638">
        <v>1248</v>
      </c>
      <c r="AE21" s="638"/>
      <c r="AF21" s="638"/>
      <c r="AG21" s="638"/>
      <c r="AH21" s="638"/>
      <c r="AI21" s="638"/>
      <c r="AJ21" s="638"/>
      <c r="AK21" s="638"/>
      <c r="AL21" s="639">
        <v>0</v>
      </c>
      <c r="AM21" s="640"/>
      <c r="AN21" s="640"/>
      <c r="AO21" s="641"/>
      <c r="AP21" s="631" t="s">
        <v>563</v>
      </c>
      <c r="AQ21" s="647"/>
      <c r="AR21" s="647"/>
      <c r="AS21" s="647"/>
      <c r="AT21" s="647"/>
      <c r="AU21" s="647"/>
      <c r="AV21" s="647"/>
      <c r="AW21" s="647"/>
      <c r="AX21" s="647"/>
      <c r="AY21" s="647"/>
      <c r="AZ21" s="647"/>
      <c r="BA21" s="647"/>
      <c r="BB21" s="647"/>
      <c r="BC21" s="647"/>
      <c r="BD21" s="647"/>
      <c r="BE21" s="647"/>
      <c r="BF21" s="648"/>
      <c r="BG21" s="634">
        <v>2906</v>
      </c>
      <c r="BH21" s="635"/>
      <c r="BI21" s="635"/>
      <c r="BJ21" s="635"/>
      <c r="BK21" s="635"/>
      <c r="BL21" s="635"/>
      <c r="BM21" s="635"/>
      <c r="BN21" s="636"/>
      <c r="BO21" s="637">
        <v>0.1</v>
      </c>
      <c r="BP21" s="637"/>
      <c r="BQ21" s="637"/>
      <c r="BR21" s="637"/>
      <c r="BS21" s="638" t="s">
        <v>126</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3" t="s">
        <v>564</v>
      </c>
      <c r="C22" s="664"/>
      <c r="D22" s="664"/>
      <c r="E22" s="664"/>
      <c r="F22" s="664"/>
      <c r="G22" s="664"/>
      <c r="H22" s="664"/>
      <c r="I22" s="664"/>
      <c r="J22" s="664"/>
      <c r="K22" s="664"/>
      <c r="L22" s="664"/>
      <c r="M22" s="664"/>
      <c r="N22" s="664"/>
      <c r="O22" s="664"/>
      <c r="P22" s="664"/>
      <c r="Q22" s="665"/>
      <c r="R22" s="634">
        <v>17401</v>
      </c>
      <c r="S22" s="635"/>
      <c r="T22" s="635"/>
      <c r="U22" s="635"/>
      <c r="V22" s="635"/>
      <c r="W22" s="635"/>
      <c r="X22" s="635"/>
      <c r="Y22" s="636"/>
      <c r="Z22" s="637">
        <v>0.1</v>
      </c>
      <c r="AA22" s="637"/>
      <c r="AB22" s="637"/>
      <c r="AC22" s="637"/>
      <c r="AD22" s="638">
        <v>15119</v>
      </c>
      <c r="AE22" s="638"/>
      <c r="AF22" s="638"/>
      <c r="AG22" s="638"/>
      <c r="AH22" s="638"/>
      <c r="AI22" s="638"/>
      <c r="AJ22" s="638"/>
      <c r="AK22" s="638"/>
      <c r="AL22" s="639">
        <v>0.20000000298023224</v>
      </c>
      <c r="AM22" s="640"/>
      <c r="AN22" s="640"/>
      <c r="AO22" s="641"/>
      <c r="AP22" s="631" t="s">
        <v>565</v>
      </c>
      <c r="AQ22" s="647"/>
      <c r="AR22" s="647"/>
      <c r="AS22" s="647"/>
      <c r="AT22" s="647"/>
      <c r="AU22" s="647"/>
      <c r="AV22" s="647"/>
      <c r="AW22" s="647"/>
      <c r="AX22" s="647"/>
      <c r="AY22" s="647"/>
      <c r="AZ22" s="647"/>
      <c r="BA22" s="647"/>
      <c r="BB22" s="647"/>
      <c r="BC22" s="647"/>
      <c r="BD22" s="647"/>
      <c r="BE22" s="647"/>
      <c r="BF22" s="648"/>
      <c r="BG22" s="634" t="s">
        <v>126</v>
      </c>
      <c r="BH22" s="635"/>
      <c r="BI22" s="635"/>
      <c r="BJ22" s="635"/>
      <c r="BK22" s="635"/>
      <c r="BL22" s="635"/>
      <c r="BM22" s="635"/>
      <c r="BN22" s="636"/>
      <c r="BO22" s="637" t="s">
        <v>555</v>
      </c>
      <c r="BP22" s="637"/>
      <c r="BQ22" s="637"/>
      <c r="BR22" s="637"/>
      <c r="BS22" s="638" t="s">
        <v>556</v>
      </c>
      <c r="BT22" s="638"/>
      <c r="BU22" s="638"/>
      <c r="BV22" s="638"/>
      <c r="BW22" s="638"/>
      <c r="BX22" s="638"/>
      <c r="BY22" s="638"/>
      <c r="BZ22" s="638"/>
      <c r="CA22" s="638"/>
      <c r="CB22" s="642"/>
      <c r="CD22" s="616" t="s">
        <v>265</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266</v>
      </c>
      <c r="C23" s="632"/>
      <c r="D23" s="632"/>
      <c r="E23" s="632"/>
      <c r="F23" s="632"/>
      <c r="G23" s="632"/>
      <c r="H23" s="632"/>
      <c r="I23" s="632"/>
      <c r="J23" s="632"/>
      <c r="K23" s="632"/>
      <c r="L23" s="632"/>
      <c r="M23" s="632"/>
      <c r="N23" s="632"/>
      <c r="O23" s="632"/>
      <c r="P23" s="632"/>
      <c r="Q23" s="633"/>
      <c r="R23" s="634">
        <v>7253676</v>
      </c>
      <c r="S23" s="635"/>
      <c r="T23" s="635"/>
      <c r="U23" s="635"/>
      <c r="V23" s="635"/>
      <c r="W23" s="635"/>
      <c r="X23" s="635"/>
      <c r="Y23" s="636"/>
      <c r="Z23" s="637">
        <v>39.5</v>
      </c>
      <c r="AA23" s="637"/>
      <c r="AB23" s="637"/>
      <c r="AC23" s="637"/>
      <c r="AD23" s="638">
        <v>6376556</v>
      </c>
      <c r="AE23" s="638"/>
      <c r="AF23" s="638"/>
      <c r="AG23" s="638"/>
      <c r="AH23" s="638"/>
      <c r="AI23" s="638"/>
      <c r="AJ23" s="638"/>
      <c r="AK23" s="638"/>
      <c r="AL23" s="639">
        <v>68.3</v>
      </c>
      <c r="AM23" s="640"/>
      <c r="AN23" s="640"/>
      <c r="AO23" s="641"/>
      <c r="AP23" s="631" t="s">
        <v>267</v>
      </c>
      <c r="AQ23" s="647"/>
      <c r="AR23" s="647"/>
      <c r="AS23" s="647"/>
      <c r="AT23" s="647"/>
      <c r="AU23" s="647"/>
      <c r="AV23" s="647"/>
      <c r="AW23" s="647"/>
      <c r="AX23" s="647"/>
      <c r="AY23" s="647"/>
      <c r="AZ23" s="647"/>
      <c r="BA23" s="647"/>
      <c r="BB23" s="647"/>
      <c r="BC23" s="647"/>
      <c r="BD23" s="647"/>
      <c r="BE23" s="647"/>
      <c r="BF23" s="648"/>
      <c r="BG23" s="634">
        <v>81871</v>
      </c>
      <c r="BH23" s="635"/>
      <c r="BI23" s="635"/>
      <c r="BJ23" s="635"/>
      <c r="BK23" s="635"/>
      <c r="BL23" s="635"/>
      <c r="BM23" s="635"/>
      <c r="BN23" s="636"/>
      <c r="BO23" s="637">
        <v>3.8</v>
      </c>
      <c r="BP23" s="637"/>
      <c r="BQ23" s="637"/>
      <c r="BR23" s="637"/>
      <c r="BS23" s="638" t="s">
        <v>126</v>
      </c>
      <c r="BT23" s="638"/>
      <c r="BU23" s="638"/>
      <c r="BV23" s="638"/>
      <c r="BW23" s="638"/>
      <c r="BX23" s="638"/>
      <c r="BY23" s="638"/>
      <c r="BZ23" s="638"/>
      <c r="CA23" s="638"/>
      <c r="CB23" s="642"/>
      <c r="CD23" s="616" t="s">
        <v>218</v>
      </c>
      <c r="CE23" s="617"/>
      <c r="CF23" s="617"/>
      <c r="CG23" s="617"/>
      <c r="CH23" s="617"/>
      <c r="CI23" s="617"/>
      <c r="CJ23" s="617"/>
      <c r="CK23" s="617"/>
      <c r="CL23" s="617"/>
      <c r="CM23" s="617"/>
      <c r="CN23" s="617"/>
      <c r="CO23" s="617"/>
      <c r="CP23" s="617"/>
      <c r="CQ23" s="618"/>
      <c r="CR23" s="616" t="s">
        <v>268</v>
      </c>
      <c r="CS23" s="617"/>
      <c r="CT23" s="617"/>
      <c r="CU23" s="617"/>
      <c r="CV23" s="617"/>
      <c r="CW23" s="617"/>
      <c r="CX23" s="617"/>
      <c r="CY23" s="618"/>
      <c r="CZ23" s="616" t="s">
        <v>566</v>
      </c>
      <c r="DA23" s="617"/>
      <c r="DB23" s="617"/>
      <c r="DC23" s="618"/>
      <c r="DD23" s="616" t="s">
        <v>269</v>
      </c>
      <c r="DE23" s="617"/>
      <c r="DF23" s="617"/>
      <c r="DG23" s="617"/>
      <c r="DH23" s="617"/>
      <c r="DI23" s="617"/>
      <c r="DJ23" s="617"/>
      <c r="DK23" s="618"/>
      <c r="DL23" s="658" t="s">
        <v>270</v>
      </c>
      <c r="DM23" s="659"/>
      <c r="DN23" s="659"/>
      <c r="DO23" s="659"/>
      <c r="DP23" s="659"/>
      <c r="DQ23" s="659"/>
      <c r="DR23" s="659"/>
      <c r="DS23" s="659"/>
      <c r="DT23" s="659"/>
      <c r="DU23" s="659"/>
      <c r="DV23" s="660"/>
      <c r="DW23" s="616" t="s">
        <v>271</v>
      </c>
      <c r="DX23" s="617"/>
      <c r="DY23" s="617"/>
      <c r="DZ23" s="617"/>
      <c r="EA23" s="617"/>
      <c r="EB23" s="617"/>
      <c r="EC23" s="618"/>
    </row>
    <row r="24" spans="2:133" ht="11.25" customHeight="1" x14ac:dyDescent="0.15">
      <c r="B24" s="631" t="s">
        <v>567</v>
      </c>
      <c r="C24" s="632"/>
      <c r="D24" s="632"/>
      <c r="E24" s="632"/>
      <c r="F24" s="632"/>
      <c r="G24" s="632"/>
      <c r="H24" s="632"/>
      <c r="I24" s="632"/>
      <c r="J24" s="632"/>
      <c r="K24" s="632"/>
      <c r="L24" s="632"/>
      <c r="M24" s="632"/>
      <c r="N24" s="632"/>
      <c r="O24" s="632"/>
      <c r="P24" s="632"/>
      <c r="Q24" s="633"/>
      <c r="R24" s="634">
        <v>6376556</v>
      </c>
      <c r="S24" s="635"/>
      <c r="T24" s="635"/>
      <c r="U24" s="635"/>
      <c r="V24" s="635"/>
      <c r="W24" s="635"/>
      <c r="X24" s="635"/>
      <c r="Y24" s="636"/>
      <c r="Z24" s="637">
        <v>34.700000000000003</v>
      </c>
      <c r="AA24" s="637"/>
      <c r="AB24" s="637"/>
      <c r="AC24" s="637"/>
      <c r="AD24" s="638">
        <v>6376556</v>
      </c>
      <c r="AE24" s="638"/>
      <c r="AF24" s="638"/>
      <c r="AG24" s="638"/>
      <c r="AH24" s="638"/>
      <c r="AI24" s="638"/>
      <c r="AJ24" s="638"/>
      <c r="AK24" s="638"/>
      <c r="AL24" s="639">
        <v>68.3</v>
      </c>
      <c r="AM24" s="640"/>
      <c r="AN24" s="640"/>
      <c r="AO24" s="641"/>
      <c r="AP24" s="631" t="s">
        <v>568</v>
      </c>
      <c r="AQ24" s="647"/>
      <c r="AR24" s="647"/>
      <c r="AS24" s="647"/>
      <c r="AT24" s="647"/>
      <c r="AU24" s="647"/>
      <c r="AV24" s="647"/>
      <c r="AW24" s="647"/>
      <c r="AX24" s="647"/>
      <c r="AY24" s="647"/>
      <c r="AZ24" s="647"/>
      <c r="BA24" s="647"/>
      <c r="BB24" s="647"/>
      <c r="BC24" s="647"/>
      <c r="BD24" s="647"/>
      <c r="BE24" s="647"/>
      <c r="BF24" s="648"/>
      <c r="BG24" s="634" t="s">
        <v>126</v>
      </c>
      <c r="BH24" s="635"/>
      <c r="BI24" s="635"/>
      <c r="BJ24" s="635"/>
      <c r="BK24" s="635"/>
      <c r="BL24" s="635"/>
      <c r="BM24" s="635"/>
      <c r="BN24" s="636"/>
      <c r="BO24" s="637" t="s">
        <v>126</v>
      </c>
      <c r="BP24" s="637"/>
      <c r="BQ24" s="637"/>
      <c r="BR24" s="637"/>
      <c r="BS24" s="638" t="s">
        <v>126</v>
      </c>
      <c r="BT24" s="638"/>
      <c r="BU24" s="638"/>
      <c r="BV24" s="638"/>
      <c r="BW24" s="638"/>
      <c r="BX24" s="638"/>
      <c r="BY24" s="638"/>
      <c r="BZ24" s="638"/>
      <c r="CA24" s="638"/>
      <c r="CB24" s="642"/>
      <c r="CD24" s="620" t="s">
        <v>272</v>
      </c>
      <c r="CE24" s="621"/>
      <c r="CF24" s="621"/>
      <c r="CG24" s="621"/>
      <c r="CH24" s="621"/>
      <c r="CI24" s="621"/>
      <c r="CJ24" s="621"/>
      <c r="CK24" s="621"/>
      <c r="CL24" s="621"/>
      <c r="CM24" s="621"/>
      <c r="CN24" s="621"/>
      <c r="CO24" s="621"/>
      <c r="CP24" s="621"/>
      <c r="CQ24" s="622"/>
      <c r="CR24" s="623">
        <v>7095224</v>
      </c>
      <c r="CS24" s="624"/>
      <c r="CT24" s="624"/>
      <c r="CU24" s="624"/>
      <c r="CV24" s="624"/>
      <c r="CW24" s="624"/>
      <c r="CX24" s="624"/>
      <c r="CY24" s="625"/>
      <c r="CZ24" s="628">
        <v>39.6</v>
      </c>
      <c r="DA24" s="629"/>
      <c r="DB24" s="629"/>
      <c r="DC24" s="645"/>
      <c r="DD24" s="666">
        <v>4410558</v>
      </c>
      <c r="DE24" s="624"/>
      <c r="DF24" s="624"/>
      <c r="DG24" s="624"/>
      <c r="DH24" s="624"/>
      <c r="DI24" s="624"/>
      <c r="DJ24" s="624"/>
      <c r="DK24" s="625"/>
      <c r="DL24" s="666">
        <v>4229842</v>
      </c>
      <c r="DM24" s="624"/>
      <c r="DN24" s="624"/>
      <c r="DO24" s="624"/>
      <c r="DP24" s="624"/>
      <c r="DQ24" s="624"/>
      <c r="DR24" s="624"/>
      <c r="DS24" s="624"/>
      <c r="DT24" s="624"/>
      <c r="DU24" s="624"/>
      <c r="DV24" s="625"/>
      <c r="DW24" s="628">
        <v>43.7</v>
      </c>
      <c r="DX24" s="629"/>
      <c r="DY24" s="629"/>
      <c r="DZ24" s="629"/>
      <c r="EA24" s="629"/>
      <c r="EB24" s="629"/>
      <c r="EC24" s="630"/>
    </row>
    <row r="25" spans="2:133" ht="11.25" customHeight="1" x14ac:dyDescent="0.15">
      <c r="B25" s="631" t="s">
        <v>569</v>
      </c>
      <c r="C25" s="632"/>
      <c r="D25" s="632"/>
      <c r="E25" s="632"/>
      <c r="F25" s="632"/>
      <c r="G25" s="632"/>
      <c r="H25" s="632"/>
      <c r="I25" s="632"/>
      <c r="J25" s="632"/>
      <c r="K25" s="632"/>
      <c r="L25" s="632"/>
      <c r="M25" s="632"/>
      <c r="N25" s="632"/>
      <c r="O25" s="632"/>
      <c r="P25" s="632"/>
      <c r="Q25" s="633"/>
      <c r="R25" s="634">
        <v>877120</v>
      </c>
      <c r="S25" s="635"/>
      <c r="T25" s="635"/>
      <c r="U25" s="635"/>
      <c r="V25" s="635"/>
      <c r="W25" s="635"/>
      <c r="X25" s="635"/>
      <c r="Y25" s="636"/>
      <c r="Z25" s="637">
        <v>4.8</v>
      </c>
      <c r="AA25" s="637"/>
      <c r="AB25" s="637"/>
      <c r="AC25" s="637"/>
      <c r="AD25" s="638" t="s">
        <v>558</v>
      </c>
      <c r="AE25" s="638"/>
      <c r="AF25" s="638"/>
      <c r="AG25" s="638"/>
      <c r="AH25" s="638"/>
      <c r="AI25" s="638"/>
      <c r="AJ25" s="638"/>
      <c r="AK25" s="638"/>
      <c r="AL25" s="639" t="s">
        <v>126</v>
      </c>
      <c r="AM25" s="640"/>
      <c r="AN25" s="640"/>
      <c r="AO25" s="641"/>
      <c r="AP25" s="631" t="s">
        <v>273</v>
      </c>
      <c r="AQ25" s="647"/>
      <c r="AR25" s="647"/>
      <c r="AS25" s="647"/>
      <c r="AT25" s="647"/>
      <c r="AU25" s="647"/>
      <c r="AV25" s="647"/>
      <c r="AW25" s="647"/>
      <c r="AX25" s="647"/>
      <c r="AY25" s="647"/>
      <c r="AZ25" s="647"/>
      <c r="BA25" s="647"/>
      <c r="BB25" s="647"/>
      <c r="BC25" s="647"/>
      <c r="BD25" s="647"/>
      <c r="BE25" s="647"/>
      <c r="BF25" s="648"/>
      <c r="BG25" s="634" t="s">
        <v>126</v>
      </c>
      <c r="BH25" s="635"/>
      <c r="BI25" s="635"/>
      <c r="BJ25" s="635"/>
      <c r="BK25" s="635"/>
      <c r="BL25" s="635"/>
      <c r="BM25" s="635"/>
      <c r="BN25" s="636"/>
      <c r="BO25" s="637" t="s">
        <v>556</v>
      </c>
      <c r="BP25" s="637"/>
      <c r="BQ25" s="637"/>
      <c r="BR25" s="637"/>
      <c r="BS25" s="638" t="s">
        <v>126</v>
      </c>
      <c r="BT25" s="638"/>
      <c r="BU25" s="638"/>
      <c r="BV25" s="638"/>
      <c r="BW25" s="638"/>
      <c r="BX25" s="638"/>
      <c r="BY25" s="638"/>
      <c r="BZ25" s="638"/>
      <c r="CA25" s="638"/>
      <c r="CB25" s="642"/>
      <c r="CD25" s="631" t="s">
        <v>570</v>
      </c>
      <c r="CE25" s="632"/>
      <c r="CF25" s="632"/>
      <c r="CG25" s="632"/>
      <c r="CH25" s="632"/>
      <c r="CI25" s="632"/>
      <c r="CJ25" s="632"/>
      <c r="CK25" s="632"/>
      <c r="CL25" s="632"/>
      <c r="CM25" s="632"/>
      <c r="CN25" s="632"/>
      <c r="CO25" s="632"/>
      <c r="CP25" s="632"/>
      <c r="CQ25" s="633"/>
      <c r="CR25" s="634">
        <v>2024533</v>
      </c>
      <c r="CS25" s="667"/>
      <c r="CT25" s="667"/>
      <c r="CU25" s="667"/>
      <c r="CV25" s="667"/>
      <c r="CW25" s="667"/>
      <c r="CX25" s="667"/>
      <c r="CY25" s="668"/>
      <c r="CZ25" s="639">
        <v>11.3</v>
      </c>
      <c r="DA25" s="661"/>
      <c r="DB25" s="661"/>
      <c r="DC25" s="669"/>
      <c r="DD25" s="643">
        <v>1806736</v>
      </c>
      <c r="DE25" s="667"/>
      <c r="DF25" s="667"/>
      <c r="DG25" s="667"/>
      <c r="DH25" s="667"/>
      <c r="DI25" s="667"/>
      <c r="DJ25" s="667"/>
      <c r="DK25" s="668"/>
      <c r="DL25" s="643">
        <v>1641340</v>
      </c>
      <c r="DM25" s="667"/>
      <c r="DN25" s="667"/>
      <c r="DO25" s="667"/>
      <c r="DP25" s="667"/>
      <c r="DQ25" s="667"/>
      <c r="DR25" s="667"/>
      <c r="DS25" s="667"/>
      <c r="DT25" s="667"/>
      <c r="DU25" s="667"/>
      <c r="DV25" s="668"/>
      <c r="DW25" s="639">
        <v>17</v>
      </c>
      <c r="DX25" s="661"/>
      <c r="DY25" s="661"/>
      <c r="DZ25" s="661"/>
      <c r="EA25" s="661"/>
      <c r="EB25" s="661"/>
      <c r="EC25" s="662"/>
    </row>
    <row r="26" spans="2:133" ht="11.25" customHeight="1" x14ac:dyDescent="0.15">
      <c r="B26" s="631" t="s">
        <v>571</v>
      </c>
      <c r="C26" s="632"/>
      <c r="D26" s="632"/>
      <c r="E26" s="632"/>
      <c r="F26" s="632"/>
      <c r="G26" s="632"/>
      <c r="H26" s="632"/>
      <c r="I26" s="632"/>
      <c r="J26" s="632"/>
      <c r="K26" s="632"/>
      <c r="L26" s="632"/>
      <c r="M26" s="632"/>
      <c r="N26" s="632"/>
      <c r="O26" s="632"/>
      <c r="P26" s="632"/>
      <c r="Q26" s="633"/>
      <c r="R26" s="634" t="s">
        <v>556</v>
      </c>
      <c r="S26" s="635"/>
      <c r="T26" s="635"/>
      <c r="U26" s="635"/>
      <c r="V26" s="635"/>
      <c r="W26" s="635"/>
      <c r="X26" s="635"/>
      <c r="Y26" s="636"/>
      <c r="Z26" s="637" t="s">
        <v>554</v>
      </c>
      <c r="AA26" s="637"/>
      <c r="AB26" s="637"/>
      <c r="AC26" s="637"/>
      <c r="AD26" s="638" t="s">
        <v>126</v>
      </c>
      <c r="AE26" s="638"/>
      <c r="AF26" s="638"/>
      <c r="AG26" s="638"/>
      <c r="AH26" s="638"/>
      <c r="AI26" s="638"/>
      <c r="AJ26" s="638"/>
      <c r="AK26" s="638"/>
      <c r="AL26" s="639" t="s">
        <v>126</v>
      </c>
      <c r="AM26" s="640"/>
      <c r="AN26" s="640"/>
      <c r="AO26" s="641"/>
      <c r="AP26" s="631" t="s">
        <v>274</v>
      </c>
      <c r="AQ26" s="647"/>
      <c r="AR26" s="647"/>
      <c r="AS26" s="647"/>
      <c r="AT26" s="647"/>
      <c r="AU26" s="647"/>
      <c r="AV26" s="647"/>
      <c r="AW26" s="647"/>
      <c r="AX26" s="647"/>
      <c r="AY26" s="647"/>
      <c r="AZ26" s="647"/>
      <c r="BA26" s="647"/>
      <c r="BB26" s="647"/>
      <c r="BC26" s="647"/>
      <c r="BD26" s="647"/>
      <c r="BE26" s="647"/>
      <c r="BF26" s="648"/>
      <c r="BG26" s="634" t="s">
        <v>126</v>
      </c>
      <c r="BH26" s="635"/>
      <c r="BI26" s="635"/>
      <c r="BJ26" s="635"/>
      <c r="BK26" s="635"/>
      <c r="BL26" s="635"/>
      <c r="BM26" s="635"/>
      <c r="BN26" s="636"/>
      <c r="BO26" s="637" t="s">
        <v>126</v>
      </c>
      <c r="BP26" s="637"/>
      <c r="BQ26" s="637"/>
      <c r="BR26" s="637"/>
      <c r="BS26" s="638" t="s">
        <v>554</v>
      </c>
      <c r="BT26" s="638"/>
      <c r="BU26" s="638"/>
      <c r="BV26" s="638"/>
      <c r="BW26" s="638"/>
      <c r="BX26" s="638"/>
      <c r="BY26" s="638"/>
      <c r="BZ26" s="638"/>
      <c r="CA26" s="638"/>
      <c r="CB26" s="642"/>
      <c r="CD26" s="631" t="s">
        <v>275</v>
      </c>
      <c r="CE26" s="632"/>
      <c r="CF26" s="632"/>
      <c r="CG26" s="632"/>
      <c r="CH26" s="632"/>
      <c r="CI26" s="632"/>
      <c r="CJ26" s="632"/>
      <c r="CK26" s="632"/>
      <c r="CL26" s="632"/>
      <c r="CM26" s="632"/>
      <c r="CN26" s="632"/>
      <c r="CO26" s="632"/>
      <c r="CP26" s="632"/>
      <c r="CQ26" s="633"/>
      <c r="CR26" s="634">
        <v>1139842</v>
      </c>
      <c r="CS26" s="635"/>
      <c r="CT26" s="635"/>
      <c r="CU26" s="635"/>
      <c r="CV26" s="635"/>
      <c r="CW26" s="635"/>
      <c r="CX26" s="635"/>
      <c r="CY26" s="636"/>
      <c r="CZ26" s="639">
        <v>6.4</v>
      </c>
      <c r="DA26" s="661"/>
      <c r="DB26" s="661"/>
      <c r="DC26" s="669"/>
      <c r="DD26" s="643">
        <v>1040197</v>
      </c>
      <c r="DE26" s="635"/>
      <c r="DF26" s="635"/>
      <c r="DG26" s="635"/>
      <c r="DH26" s="635"/>
      <c r="DI26" s="635"/>
      <c r="DJ26" s="635"/>
      <c r="DK26" s="636"/>
      <c r="DL26" s="643" t="s">
        <v>556</v>
      </c>
      <c r="DM26" s="635"/>
      <c r="DN26" s="635"/>
      <c r="DO26" s="635"/>
      <c r="DP26" s="635"/>
      <c r="DQ26" s="635"/>
      <c r="DR26" s="635"/>
      <c r="DS26" s="635"/>
      <c r="DT26" s="635"/>
      <c r="DU26" s="635"/>
      <c r="DV26" s="636"/>
      <c r="DW26" s="639" t="s">
        <v>556</v>
      </c>
      <c r="DX26" s="661"/>
      <c r="DY26" s="661"/>
      <c r="DZ26" s="661"/>
      <c r="EA26" s="661"/>
      <c r="EB26" s="661"/>
      <c r="EC26" s="662"/>
    </row>
    <row r="27" spans="2:133" ht="11.25" customHeight="1" x14ac:dyDescent="0.15">
      <c r="B27" s="631" t="s">
        <v>276</v>
      </c>
      <c r="C27" s="632"/>
      <c r="D27" s="632"/>
      <c r="E27" s="632"/>
      <c r="F27" s="632"/>
      <c r="G27" s="632"/>
      <c r="H27" s="632"/>
      <c r="I27" s="632"/>
      <c r="J27" s="632"/>
      <c r="K27" s="632"/>
      <c r="L27" s="632"/>
      <c r="M27" s="632"/>
      <c r="N27" s="632"/>
      <c r="O27" s="632"/>
      <c r="P27" s="632"/>
      <c r="Q27" s="633"/>
      <c r="R27" s="634">
        <v>10253167</v>
      </c>
      <c r="S27" s="635"/>
      <c r="T27" s="635"/>
      <c r="U27" s="635"/>
      <c r="V27" s="635"/>
      <c r="W27" s="635"/>
      <c r="X27" s="635"/>
      <c r="Y27" s="636"/>
      <c r="Z27" s="637">
        <v>55.8</v>
      </c>
      <c r="AA27" s="637"/>
      <c r="AB27" s="637"/>
      <c r="AC27" s="637"/>
      <c r="AD27" s="638">
        <v>9291894</v>
      </c>
      <c r="AE27" s="638"/>
      <c r="AF27" s="638"/>
      <c r="AG27" s="638"/>
      <c r="AH27" s="638"/>
      <c r="AI27" s="638"/>
      <c r="AJ27" s="638"/>
      <c r="AK27" s="638"/>
      <c r="AL27" s="639">
        <v>99.5</v>
      </c>
      <c r="AM27" s="640"/>
      <c r="AN27" s="640"/>
      <c r="AO27" s="641"/>
      <c r="AP27" s="631" t="s">
        <v>277</v>
      </c>
      <c r="AQ27" s="632"/>
      <c r="AR27" s="632"/>
      <c r="AS27" s="632"/>
      <c r="AT27" s="632"/>
      <c r="AU27" s="632"/>
      <c r="AV27" s="632"/>
      <c r="AW27" s="632"/>
      <c r="AX27" s="632"/>
      <c r="AY27" s="632"/>
      <c r="AZ27" s="632"/>
      <c r="BA27" s="632"/>
      <c r="BB27" s="632"/>
      <c r="BC27" s="632"/>
      <c r="BD27" s="632"/>
      <c r="BE27" s="632"/>
      <c r="BF27" s="633"/>
      <c r="BG27" s="634">
        <v>2145532</v>
      </c>
      <c r="BH27" s="635"/>
      <c r="BI27" s="635"/>
      <c r="BJ27" s="635"/>
      <c r="BK27" s="635"/>
      <c r="BL27" s="635"/>
      <c r="BM27" s="635"/>
      <c r="BN27" s="636"/>
      <c r="BO27" s="637">
        <v>100</v>
      </c>
      <c r="BP27" s="637"/>
      <c r="BQ27" s="637"/>
      <c r="BR27" s="637"/>
      <c r="BS27" s="638">
        <v>26786</v>
      </c>
      <c r="BT27" s="638"/>
      <c r="BU27" s="638"/>
      <c r="BV27" s="638"/>
      <c r="BW27" s="638"/>
      <c r="BX27" s="638"/>
      <c r="BY27" s="638"/>
      <c r="BZ27" s="638"/>
      <c r="CA27" s="638"/>
      <c r="CB27" s="642"/>
      <c r="CD27" s="631" t="s">
        <v>278</v>
      </c>
      <c r="CE27" s="632"/>
      <c r="CF27" s="632"/>
      <c r="CG27" s="632"/>
      <c r="CH27" s="632"/>
      <c r="CI27" s="632"/>
      <c r="CJ27" s="632"/>
      <c r="CK27" s="632"/>
      <c r="CL27" s="632"/>
      <c r="CM27" s="632"/>
      <c r="CN27" s="632"/>
      <c r="CO27" s="632"/>
      <c r="CP27" s="632"/>
      <c r="CQ27" s="633"/>
      <c r="CR27" s="634">
        <v>2852587</v>
      </c>
      <c r="CS27" s="667"/>
      <c r="CT27" s="667"/>
      <c r="CU27" s="667"/>
      <c r="CV27" s="667"/>
      <c r="CW27" s="667"/>
      <c r="CX27" s="667"/>
      <c r="CY27" s="668"/>
      <c r="CZ27" s="639">
        <v>15.9</v>
      </c>
      <c r="DA27" s="661"/>
      <c r="DB27" s="661"/>
      <c r="DC27" s="669"/>
      <c r="DD27" s="643">
        <v>491832</v>
      </c>
      <c r="DE27" s="667"/>
      <c r="DF27" s="667"/>
      <c r="DG27" s="667"/>
      <c r="DH27" s="667"/>
      <c r="DI27" s="667"/>
      <c r="DJ27" s="667"/>
      <c r="DK27" s="668"/>
      <c r="DL27" s="643">
        <v>476512</v>
      </c>
      <c r="DM27" s="667"/>
      <c r="DN27" s="667"/>
      <c r="DO27" s="667"/>
      <c r="DP27" s="667"/>
      <c r="DQ27" s="667"/>
      <c r="DR27" s="667"/>
      <c r="DS27" s="667"/>
      <c r="DT27" s="667"/>
      <c r="DU27" s="667"/>
      <c r="DV27" s="668"/>
      <c r="DW27" s="639">
        <v>4.9000000000000004</v>
      </c>
      <c r="DX27" s="661"/>
      <c r="DY27" s="661"/>
      <c r="DZ27" s="661"/>
      <c r="EA27" s="661"/>
      <c r="EB27" s="661"/>
      <c r="EC27" s="662"/>
    </row>
    <row r="28" spans="2:133" ht="11.25" customHeight="1" x14ac:dyDescent="0.15">
      <c r="B28" s="631" t="s">
        <v>572</v>
      </c>
      <c r="C28" s="632"/>
      <c r="D28" s="632"/>
      <c r="E28" s="632"/>
      <c r="F28" s="632"/>
      <c r="G28" s="632"/>
      <c r="H28" s="632"/>
      <c r="I28" s="632"/>
      <c r="J28" s="632"/>
      <c r="K28" s="632"/>
      <c r="L28" s="632"/>
      <c r="M28" s="632"/>
      <c r="N28" s="632"/>
      <c r="O28" s="632"/>
      <c r="P28" s="632"/>
      <c r="Q28" s="633"/>
      <c r="R28" s="634">
        <v>3150</v>
      </c>
      <c r="S28" s="635"/>
      <c r="T28" s="635"/>
      <c r="U28" s="635"/>
      <c r="V28" s="635"/>
      <c r="W28" s="635"/>
      <c r="X28" s="635"/>
      <c r="Y28" s="636"/>
      <c r="Z28" s="637">
        <v>0</v>
      </c>
      <c r="AA28" s="637"/>
      <c r="AB28" s="637"/>
      <c r="AC28" s="637"/>
      <c r="AD28" s="638">
        <v>3150</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573</v>
      </c>
      <c r="CE28" s="632"/>
      <c r="CF28" s="632"/>
      <c r="CG28" s="632"/>
      <c r="CH28" s="632"/>
      <c r="CI28" s="632"/>
      <c r="CJ28" s="632"/>
      <c r="CK28" s="632"/>
      <c r="CL28" s="632"/>
      <c r="CM28" s="632"/>
      <c r="CN28" s="632"/>
      <c r="CO28" s="632"/>
      <c r="CP28" s="632"/>
      <c r="CQ28" s="633"/>
      <c r="CR28" s="634">
        <v>2218104</v>
      </c>
      <c r="CS28" s="635"/>
      <c r="CT28" s="635"/>
      <c r="CU28" s="635"/>
      <c r="CV28" s="635"/>
      <c r="CW28" s="635"/>
      <c r="CX28" s="635"/>
      <c r="CY28" s="636"/>
      <c r="CZ28" s="639">
        <v>12.4</v>
      </c>
      <c r="DA28" s="661"/>
      <c r="DB28" s="661"/>
      <c r="DC28" s="669"/>
      <c r="DD28" s="643">
        <v>2111990</v>
      </c>
      <c r="DE28" s="635"/>
      <c r="DF28" s="635"/>
      <c r="DG28" s="635"/>
      <c r="DH28" s="635"/>
      <c r="DI28" s="635"/>
      <c r="DJ28" s="635"/>
      <c r="DK28" s="636"/>
      <c r="DL28" s="643">
        <v>2111990</v>
      </c>
      <c r="DM28" s="635"/>
      <c r="DN28" s="635"/>
      <c r="DO28" s="635"/>
      <c r="DP28" s="635"/>
      <c r="DQ28" s="635"/>
      <c r="DR28" s="635"/>
      <c r="DS28" s="635"/>
      <c r="DT28" s="635"/>
      <c r="DU28" s="635"/>
      <c r="DV28" s="636"/>
      <c r="DW28" s="639">
        <v>21.8</v>
      </c>
      <c r="DX28" s="661"/>
      <c r="DY28" s="661"/>
      <c r="DZ28" s="661"/>
      <c r="EA28" s="661"/>
      <c r="EB28" s="661"/>
      <c r="EC28" s="662"/>
    </row>
    <row r="29" spans="2:133" ht="11.25" customHeight="1" x14ac:dyDescent="0.15">
      <c r="B29" s="631" t="s">
        <v>279</v>
      </c>
      <c r="C29" s="632"/>
      <c r="D29" s="632"/>
      <c r="E29" s="632"/>
      <c r="F29" s="632"/>
      <c r="G29" s="632"/>
      <c r="H29" s="632"/>
      <c r="I29" s="632"/>
      <c r="J29" s="632"/>
      <c r="K29" s="632"/>
      <c r="L29" s="632"/>
      <c r="M29" s="632"/>
      <c r="N29" s="632"/>
      <c r="O29" s="632"/>
      <c r="P29" s="632"/>
      <c r="Q29" s="633"/>
      <c r="R29" s="634">
        <v>118303</v>
      </c>
      <c r="S29" s="635"/>
      <c r="T29" s="635"/>
      <c r="U29" s="635"/>
      <c r="V29" s="635"/>
      <c r="W29" s="635"/>
      <c r="X29" s="635"/>
      <c r="Y29" s="636"/>
      <c r="Z29" s="637">
        <v>0.6</v>
      </c>
      <c r="AA29" s="637"/>
      <c r="AB29" s="637"/>
      <c r="AC29" s="637"/>
      <c r="AD29" s="638" t="s">
        <v>558</v>
      </c>
      <c r="AE29" s="638"/>
      <c r="AF29" s="638"/>
      <c r="AG29" s="638"/>
      <c r="AH29" s="638"/>
      <c r="AI29" s="638"/>
      <c r="AJ29" s="638"/>
      <c r="AK29" s="638"/>
      <c r="AL29" s="639" t="s">
        <v>126</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280</v>
      </c>
      <c r="CE29" s="673"/>
      <c r="CF29" s="631" t="s">
        <v>69</v>
      </c>
      <c r="CG29" s="632"/>
      <c r="CH29" s="632"/>
      <c r="CI29" s="632"/>
      <c r="CJ29" s="632"/>
      <c r="CK29" s="632"/>
      <c r="CL29" s="632"/>
      <c r="CM29" s="632"/>
      <c r="CN29" s="632"/>
      <c r="CO29" s="632"/>
      <c r="CP29" s="632"/>
      <c r="CQ29" s="633"/>
      <c r="CR29" s="634">
        <v>2217897</v>
      </c>
      <c r="CS29" s="667"/>
      <c r="CT29" s="667"/>
      <c r="CU29" s="667"/>
      <c r="CV29" s="667"/>
      <c r="CW29" s="667"/>
      <c r="CX29" s="667"/>
      <c r="CY29" s="668"/>
      <c r="CZ29" s="639">
        <v>12.4</v>
      </c>
      <c r="DA29" s="661"/>
      <c r="DB29" s="661"/>
      <c r="DC29" s="669"/>
      <c r="DD29" s="643">
        <v>2111783</v>
      </c>
      <c r="DE29" s="667"/>
      <c r="DF29" s="667"/>
      <c r="DG29" s="667"/>
      <c r="DH29" s="667"/>
      <c r="DI29" s="667"/>
      <c r="DJ29" s="667"/>
      <c r="DK29" s="668"/>
      <c r="DL29" s="643">
        <v>2111783</v>
      </c>
      <c r="DM29" s="667"/>
      <c r="DN29" s="667"/>
      <c r="DO29" s="667"/>
      <c r="DP29" s="667"/>
      <c r="DQ29" s="667"/>
      <c r="DR29" s="667"/>
      <c r="DS29" s="667"/>
      <c r="DT29" s="667"/>
      <c r="DU29" s="667"/>
      <c r="DV29" s="668"/>
      <c r="DW29" s="639">
        <v>21.8</v>
      </c>
      <c r="DX29" s="661"/>
      <c r="DY29" s="661"/>
      <c r="DZ29" s="661"/>
      <c r="EA29" s="661"/>
      <c r="EB29" s="661"/>
      <c r="EC29" s="662"/>
    </row>
    <row r="30" spans="2:133" ht="11.25" customHeight="1" x14ac:dyDescent="0.15">
      <c r="B30" s="631" t="s">
        <v>281</v>
      </c>
      <c r="C30" s="632"/>
      <c r="D30" s="632"/>
      <c r="E30" s="632"/>
      <c r="F30" s="632"/>
      <c r="G30" s="632"/>
      <c r="H30" s="632"/>
      <c r="I30" s="632"/>
      <c r="J30" s="632"/>
      <c r="K30" s="632"/>
      <c r="L30" s="632"/>
      <c r="M30" s="632"/>
      <c r="N30" s="632"/>
      <c r="O30" s="632"/>
      <c r="P30" s="632"/>
      <c r="Q30" s="633"/>
      <c r="R30" s="634">
        <v>167858</v>
      </c>
      <c r="S30" s="635"/>
      <c r="T30" s="635"/>
      <c r="U30" s="635"/>
      <c r="V30" s="635"/>
      <c r="W30" s="635"/>
      <c r="X30" s="635"/>
      <c r="Y30" s="636"/>
      <c r="Z30" s="637">
        <v>0.9</v>
      </c>
      <c r="AA30" s="637"/>
      <c r="AB30" s="637"/>
      <c r="AC30" s="637"/>
      <c r="AD30" s="638">
        <v>15824</v>
      </c>
      <c r="AE30" s="638"/>
      <c r="AF30" s="638"/>
      <c r="AG30" s="638"/>
      <c r="AH30" s="638"/>
      <c r="AI30" s="638"/>
      <c r="AJ30" s="638"/>
      <c r="AK30" s="638"/>
      <c r="AL30" s="639">
        <v>0.2</v>
      </c>
      <c r="AM30" s="640"/>
      <c r="AN30" s="640"/>
      <c r="AO30" s="641"/>
      <c r="AP30" s="616" t="s">
        <v>218</v>
      </c>
      <c r="AQ30" s="617"/>
      <c r="AR30" s="617"/>
      <c r="AS30" s="617"/>
      <c r="AT30" s="617"/>
      <c r="AU30" s="617"/>
      <c r="AV30" s="617"/>
      <c r="AW30" s="617"/>
      <c r="AX30" s="617"/>
      <c r="AY30" s="617"/>
      <c r="AZ30" s="617"/>
      <c r="BA30" s="617"/>
      <c r="BB30" s="617"/>
      <c r="BC30" s="617"/>
      <c r="BD30" s="617"/>
      <c r="BE30" s="617"/>
      <c r="BF30" s="618"/>
      <c r="BG30" s="616" t="s">
        <v>282</v>
      </c>
      <c r="BH30" s="670"/>
      <c r="BI30" s="670"/>
      <c r="BJ30" s="670"/>
      <c r="BK30" s="670"/>
      <c r="BL30" s="670"/>
      <c r="BM30" s="670"/>
      <c r="BN30" s="670"/>
      <c r="BO30" s="670"/>
      <c r="BP30" s="670"/>
      <c r="BQ30" s="671"/>
      <c r="BR30" s="616" t="s">
        <v>283</v>
      </c>
      <c r="BS30" s="670"/>
      <c r="BT30" s="670"/>
      <c r="BU30" s="670"/>
      <c r="BV30" s="670"/>
      <c r="BW30" s="670"/>
      <c r="BX30" s="670"/>
      <c r="BY30" s="670"/>
      <c r="BZ30" s="670"/>
      <c r="CA30" s="670"/>
      <c r="CB30" s="671"/>
      <c r="CD30" s="674"/>
      <c r="CE30" s="675"/>
      <c r="CF30" s="631" t="s">
        <v>574</v>
      </c>
      <c r="CG30" s="632"/>
      <c r="CH30" s="632"/>
      <c r="CI30" s="632"/>
      <c r="CJ30" s="632"/>
      <c r="CK30" s="632"/>
      <c r="CL30" s="632"/>
      <c r="CM30" s="632"/>
      <c r="CN30" s="632"/>
      <c r="CO30" s="632"/>
      <c r="CP30" s="632"/>
      <c r="CQ30" s="633"/>
      <c r="CR30" s="634">
        <v>2135630</v>
      </c>
      <c r="CS30" s="635"/>
      <c r="CT30" s="635"/>
      <c r="CU30" s="635"/>
      <c r="CV30" s="635"/>
      <c r="CW30" s="635"/>
      <c r="CX30" s="635"/>
      <c r="CY30" s="636"/>
      <c r="CZ30" s="639">
        <v>11.9</v>
      </c>
      <c r="DA30" s="661"/>
      <c r="DB30" s="661"/>
      <c r="DC30" s="669"/>
      <c r="DD30" s="643">
        <v>2035513</v>
      </c>
      <c r="DE30" s="635"/>
      <c r="DF30" s="635"/>
      <c r="DG30" s="635"/>
      <c r="DH30" s="635"/>
      <c r="DI30" s="635"/>
      <c r="DJ30" s="635"/>
      <c r="DK30" s="636"/>
      <c r="DL30" s="643">
        <v>2035513</v>
      </c>
      <c r="DM30" s="635"/>
      <c r="DN30" s="635"/>
      <c r="DO30" s="635"/>
      <c r="DP30" s="635"/>
      <c r="DQ30" s="635"/>
      <c r="DR30" s="635"/>
      <c r="DS30" s="635"/>
      <c r="DT30" s="635"/>
      <c r="DU30" s="635"/>
      <c r="DV30" s="636"/>
      <c r="DW30" s="639">
        <v>21</v>
      </c>
      <c r="DX30" s="661"/>
      <c r="DY30" s="661"/>
      <c r="DZ30" s="661"/>
      <c r="EA30" s="661"/>
      <c r="EB30" s="661"/>
      <c r="EC30" s="662"/>
    </row>
    <row r="31" spans="2:133" ht="11.25" customHeight="1" x14ac:dyDescent="0.15">
      <c r="B31" s="631" t="s">
        <v>284</v>
      </c>
      <c r="C31" s="632"/>
      <c r="D31" s="632"/>
      <c r="E31" s="632"/>
      <c r="F31" s="632"/>
      <c r="G31" s="632"/>
      <c r="H31" s="632"/>
      <c r="I31" s="632"/>
      <c r="J31" s="632"/>
      <c r="K31" s="632"/>
      <c r="L31" s="632"/>
      <c r="M31" s="632"/>
      <c r="N31" s="632"/>
      <c r="O31" s="632"/>
      <c r="P31" s="632"/>
      <c r="Q31" s="633"/>
      <c r="R31" s="634">
        <v>68706</v>
      </c>
      <c r="S31" s="635"/>
      <c r="T31" s="635"/>
      <c r="U31" s="635"/>
      <c r="V31" s="635"/>
      <c r="W31" s="635"/>
      <c r="X31" s="635"/>
      <c r="Y31" s="636"/>
      <c r="Z31" s="637">
        <v>0.4</v>
      </c>
      <c r="AA31" s="637"/>
      <c r="AB31" s="637"/>
      <c r="AC31" s="637"/>
      <c r="AD31" s="638" t="s">
        <v>126</v>
      </c>
      <c r="AE31" s="638"/>
      <c r="AF31" s="638"/>
      <c r="AG31" s="638"/>
      <c r="AH31" s="638"/>
      <c r="AI31" s="638"/>
      <c r="AJ31" s="638"/>
      <c r="AK31" s="638"/>
      <c r="AL31" s="639" t="s">
        <v>554</v>
      </c>
      <c r="AM31" s="640"/>
      <c r="AN31" s="640"/>
      <c r="AO31" s="641"/>
      <c r="AP31" s="682" t="s">
        <v>285</v>
      </c>
      <c r="AQ31" s="683"/>
      <c r="AR31" s="683"/>
      <c r="AS31" s="683"/>
      <c r="AT31" s="688" t="s">
        <v>286</v>
      </c>
      <c r="AU31" s="347"/>
      <c r="AV31" s="347"/>
      <c r="AW31" s="347"/>
      <c r="AX31" s="620" t="s">
        <v>182</v>
      </c>
      <c r="AY31" s="621"/>
      <c r="AZ31" s="621"/>
      <c r="BA31" s="621"/>
      <c r="BB31" s="621"/>
      <c r="BC31" s="621"/>
      <c r="BD31" s="621"/>
      <c r="BE31" s="621"/>
      <c r="BF31" s="622"/>
      <c r="BG31" s="681">
        <v>99.3</v>
      </c>
      <c r="BH31" s="678"/>
      <c r="BI31" s="678"/>
      <c r="BJ31" s="678"/>
      <c r="BK31" s="678"/>
      <c r="BL31" s="678"/>
      <c r="BM31" s="629">
        <v>96.3</v>
      </c>
      <c r="BN31" s="678"/>
      <c r="BO31" s="678"/>
      <c r="BP31" s="678"/>
      <c r="BQ31" s="679"/>
      <c r="BR31" s="681">
        <v>99</v>
      </c>
      <c r="BS31" s="678"/>
      <c r="BT31" s="678"/>
      <c r="BU31" s="678"/>
      <c r="BV31" s="678"/>
      <c r="BW31" s="678"/>
      <c r="BX31" s="629">
        <v>96.2</v>
      </c>
      <c r="BY31" s="678"/>
      <c r="BZ31" s="678"/>
      <c r="CA31" s="678"/>
      <c r="CB31" s="679"/>
      <c r="CD31" s="674"/>
      <c r="CE31" s="675"/>
      <c r="CF31" s="631" t="s">
        <v>287</v>
      </c>
      <c r="CG31" s="632"/>
      <c r="CH31" s="632"/>
      <c r="CI31" s="632"/>
      <c r="CJ31" s="632"/>
      <c r="CK31" s="632"/>
      <c r="CL31" s="632"/>
      <c r="CM31" s="632"/>
      <c r="CN31" s="632"/>
      <c r="CO31" s="632"/>
      <c r="CP31" s="632"/>
      <c r="CQ31" s="633"/>
      <c r="CR31" s="634">
        <v>82267</v>
      </c>
      <c r="CS31" s="667"/>
      <c r="CT31" s="667"/>
      <c r="CU31" s="667"/>
      <c r="CV31" s="667"/>
      <c r="CW31" s="667"/>
      <c r="CX31" s="667"/>
      <c r="CY31" s="668"/>
      <c r="CZ31" s="639">
        <v>0.5</v>
      </c>
      <c r="DA31" s="661"/>
      <c r="DB31" s="661"/>
      <c r="DC31" s="669"/>
      <c r="DD31" s="643">
        <v>76270</v>
      </c>
      <c r="DE31" s="667"/>
      <c r="DF31" s="667"/>
      <c r="DG31" s="667"/>
      <c r="DH31" s="667"/>
      <c r="DI31" s="667"/>
      <c r="DJ31" s="667"/>
      <c r="DK31" s="668"/>
      <c r="DL31" s="643">
        <v>76270</v>
      </c>
      <c r="DM31" s="667"/>
      <c r="DN31" s="667"/>
      <c r="DO31" s="667"/>
      <c r="DP31" s="667"/>
      <c r="DQ31" s="667"/>
      <c r="DR31" s="667"/>
      <c r="DS31" s="667"/>
      <c r="DT31" s="667"/>
      <c r="DU31" s="667"/>
      <c r="DV31" s="668"/>
      <c r="DW31" s="639">
        <v>0.8</v>
      </c>
      <c r="DX31" s="661"/>
      <c r="DY31" s="661"/>
      <c r="DZ31" s="661"/>
      <c r="EA31" s="661"/>
      <c r="EB31" s="661"/>
      <c r="EC31" s="662"/>
    </row>
    <row r="32" spans="2:133" ht="11.25" customHeight="1" x14ac:dyDescent="0.15">
      <c r="B32" s="631" t="s">
        <v>288</v>
      </c>
      <c r="C32" s="632"/>
      <c r="D32" s="632"/>
      <c r="E32" s="632"/>
      <c r="F32" s="632"/>
      <c r="G32" s="632"/>
      <c r="H32" s="632"/>
      <c r="I32" s="632"/>
      <c r="J32" s="632"/>
      <c r="K32" s="632"/>
      <c r="L32" s="632"/>
      <c r="M32" s="632"/>
      <c r="N32" s="632"/>
      <c r="O32" s="632"/>
      <c r="P32" s="632"/>
      <c r="Q32" s="633"/>
      <c r="R32" s="634">
        <v>2819434</v>
      </c>
      <c r="S32" s="635"/>
      <c r="T32" s="635"/>
      <c r="U32" s="635"/>
      <c r="V32" s="635"/>
      <c r="W32" s="635"/>
      <c r="X32" s="635"/>
      <c r="Y32" s="636"/>
      <c r="Z32" s="637">
        <v>15.3</v>
      </c>
      <c r="AA32" s="637"/>
      <c r="AB32" s="637"/>
      <c r="AC32" s="637"/>
      <c r="AD32" s="638" t="s">
        <v>126</v>
      </c>
      <c r="AE32" s="638"/>
      <c r="AF32" s="638"/>
      <c r="AG32" s="638"/>
      <c r="AH32" s="638"/>
      <c r="AI32" s="638"/>
      <c r="AJ32" s="638"/>
      <c r="AK32" s="638"/>
      <c r="AL32" s="639" t="s">
        <v>126</v>
      </c>
      <c r="AM32" s="640"/>
      <c r="AN32" s="640"/>
      <c r="AO32" s="641"/>
      <c r="AP32" s="684"/>
      <c r="AQ32" s="685"/>
      <c r="AR32" s="685"/>
      <c r="AS32" s="685"/>
      <c r="AT32" s="689"/>
      <c r="AU32" s="205" t="s">
        <v>575</v>
      </c>
      <c r="AX32" s="631" t="s">
        <v>289</v>
      </c>
      <c r="AY32" s="632"/>
      <c r="AZ32" s="632"/>
      <c r="BA32" s="632"/>
      <c r="BB32" s="632"/>
      <c r="BC32" s="632"/>
      <c r="BD32" s="632"/>
      <c r="BE32" s="632"/>
      <c r="BF32" s="633"/>
      <c r="BG32" s="691">
        <v>99.5</v>
      </c>
      <c r="BH32" s="667"/>
      <c r="BI32" s="667"/>
      <c r="BJ32" s="667"/>
      <c r="BK32" s="667"/>
      <c r="BL32" s="667"/>
      <c r="BM32" s="640">
        <v>98.1</v>
      </c>
      <c r="BN32" s="667"/>
      <c r="BO32" s="667"/>
      <c r="BP32" s="667"/>
      <c r="BQ32" s="680"/>
      <c r="BR32" s="691">
        <v>99.2</v>
      </c>
      <c r="BS32" s="667"/>
      <c r="BT32" s="667"/>
      <c r="BU32" s="667"/>
      <c r="BV32" s="667"/>
      <c r="BW32" s="667"/>
      <c r="BX32" s="640">
        <v>98</v>
      </c>
      <c r="BY32" s="667"/>
      <c r="BZ32" s="667"/>
      <c r="CA32" s="667"/>
      <c r="CB32" s="680"/>
      <c r="CD32" s="676"/>
      <c r="CE32" s="677"/>
      <c r="CF32" s="631" t="s">
        <v>576</v>
      </c>
      <c r="CG32" s="632"/>
      <c r="CH32" s="632"/>
      <c r="CI32" s="632"/>
      <c r="CJ32" s="632"/>
      <c r="CK32" s="632"/>
      <c r="CL32" s="632"/>
      <c r="CM32" s="632"/>
      <c r="CN32" s="632"/>
      <c r="CO32" s="632"/>
      <c r="CP32" s="632"/>
      <c r="CQ32" s="633"/>
      <c r="CR32" s="634">
        <v>207</v>
      </c>
      <c r="CS32" s="635"/>
      <c r="CT32" s="635"/>
      <c r="CU32" s="635"/>
      <c r="CV32" s="635"/>
      <c r="CW32" s="635"/>
      <c r="CX32" s="635"/>
      <c r="CY32" s="636"/>
      <c r="CZ32" s="639">
        <v>0</v>
      </c>
      <c r="DA32" s="661"/>
      <c r="DB32" s="661"/>
      <c r="DC32" s="669"/>
      <c r="DD32" s="643">
        <v>207</v>
      </c>
      <c r="DE32" s="635"/>
      <c r="DF32" s="635"/>
      <c r="DG32" s="635"/>
      <c r="DH32" s="635"/>
      <c r="DI32" s="635"/>
      <c r="DJ32" s="635"/>
      <c r="DK32" s="636"/>
      <c r="DL32" s="643">
        <v>207</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63" t="s">
        <v>290</v>
      </c>
      <c r="C33" s="664"/>
      <c r="D33" s="664"/>
      <c r="E33" s="664"/>
      <c r="F33" s="664"/>
      <c r="G33" s="664"/>
      <c r="H33" s="664"/>
      <c r="I33" s="664"/>
      <c r="J33" s="664"/>
      <c r="K33" s="664"/>
      <c r="L33" s="664"/>
      <c r="M33" s="664"/>
      <c r="N33" s="664"/>
      <c r="O33" s="664"/>
      <c r="P33" s="664"/>
      <c r="Q33" s="665"/>
      <c r="R33" s="634" t="s">
        <v>126</v>
      </c>
      <c r="S33" s="635"/>
      <c r="T33" s="635"/>
      <c r="U33" s="635"/>
      <c r="V33" s="635"/>
      <c r="W33" s="635"/>
      <c r="X33" s="635"/>
      <c r="Y33" s="636"/>
      <c r="Z33" s="637" t="s">
        <v>126</v>
      </c>
      <c r="AA33" s="637"/>
      <c r="AB33" s="637"/>
      <c r="AC33" s="637"/>
      <c r="AD33" s="638" t="s">
        <v>554</v>
      </c>
      <c r="AE33" s="638"/>
      <c r="AF33" s="638"/>
      <c r="AG33" s="638"/>
      <c r="AH33" s="638"/>
      <c r="AI33" s="638"/>
      <c r="AJ33" s="638"/>
      <c r="AK33" s="638"/>
      <c r="AL33" s="639" t="s">
        <v>554</v>
      </c>
      <c r="AM33" s="640"/>
      <c r="AN33" s="640"/>
      <c r="AO33" s="641"/>
      <c r="AP33" s="686"/>
      <c r="AQ33" s="687"/>
      <c r="AR33" s="687"/>
      <c r="AS33" s="687"/>
      <c r="AT33" s="690"/>
      <c r="AU33" s="343"/>
      <c r="AV33" s="343"/>
      <c r="AW33" s="343"/>
      <c r="AX33" s="652" t="s">
        <v>291</v>
      </c>
      <c r="AY33" s="653"/>
      <c r="AZ33" s="653"/>
      <c r="BA33" s="653"/>
      <c r="BB33" s="653"/>
      <c r="BC33" s="653"/>
      <c r="BD33" s="653"/>
      <c r="BE33" s="653"/>
      <c r="BF33" s="654"/>
      <c r="BG33" s="692">
        <v>98.9</v>
      </c>
      <c r="BH33" s="693"/>
      <c r="BI33" s="693"/>
      <c r="BJ33" s="693"/>
      <c r="BK33" s="693"/>
      <c r="BL33" s="693"/>
      <c r="BM33" s="694">
        <v>93.5</v>
      </c>
      <c r="BN33" s="693"/>
      <c r="BO33" s="693"/>
      <c r="BP33" s="693"/>
      <c r="BQ33" s="695"/>
      <c r="BR33" s="692">
        <v>98.6</v>
      </c>
      <c r="BS33" s="693"/>
      <c r="BT33" s="693"/>
      <c r="BU33" s="693"/>
      <c r="BV33" s="693"/>
      <c r="BW33" s="693"/>
      <c r="BX33" s="694">
        <v>93.5</v>
      </c>
      <c r="BY33" s="693"/>
      <c r="BZ33" s="693"/>
      <c r="CA33" s="693"/>
      <c r="CB33" s="695"/>
      <c r="CD33" s="631" t="s">
        <v>292</v>
      </c>
      <c r="CE33" s="632"/>
      <c r="CF33" s="632"/>
      <c r="CG33" s="632"/>
      <c r="CH33" s="632"/>
      <c r="CI33" s="632"/>
      <c r="CJ33" s="632"/>
      <c r="CK33" s="632"/>
      <c r="CL33" s="632"/>
      <c r="CM33" s="632"/>
      <c r="CN33" s="632"/>
      <c r="CO33" s="632"/>
      <c r="CP33" s="632"/>
      <c r="CQ33" s="633"/>
      <c r="CR33" s="634">
        <v>8737929</v>
      </c>
      <c r="CS33" s="667"/>
      <c r="CT33" s="667"/>
      <c r="CU33" s="667"/>
      <c r="CV33" s="667"/>
      <c r="CW33" s="667"/>
      <c r="CX33" s="667"/>
      <c r="CY33" s="668"/>
      <c r="CZ33" s="639">
        <v>48.8</v>
      </c>
      <c r="DA33" s="661"/>
      <c r="DB33" s="661"/>
      <c r="DC33" s="669"/>
      <c r="DD33" s="643">
        <v>6366016</v>
      </c>
      <c r="DE33" s="667"/>
      <c r="DF33" s="667"/>
      <c r="DG33" s="667"/>
      <c r="DH33" s="667"/>
      <c r="DI33" s="667"/>
      <c r="DJ33" s="667"/>
      <c r="DK33" s="668"/>
      <c r="DL33" s="643">
        <v>3505801</v>
      </c>
      <c r="DM33" s="667"/>
      <c r="DN33" s="667"/>
      <c r="DO33" s="667"/>
      <c r="DP33" s="667"/>
      <c r="DQ33" s="667"/>
      <c r="DR33" s="667"/>
      <c r="DS33" s="667"/>
      <c r="DT33" s="667"/>
      <c r="DU33" s="667"/>
      <c r="DV33" s="668"/>
      <c r="DW33" s="639">
        <v>36.200000000000003</v>
      </c>
      <c r="DX33" s="661"/>
      <c r="DY33" s="661"/>
      <c r="DZ33" s="661"/>
      <c r="EA33" s="661"/>
      <c r="EB33" s="661"/>
      <c r="EC33" s="662"/>
    </row>
    <row r="34" spans="2:133" ht="11.25" customHeight="1" x14ac:dyDescent="0.15">
      <c r="B34" s="631" t="s">
        <v>293</v>
      </c>
      <c r="C34" s="632"/>
      <c r="D34" s="632"/>
      <c r="E34" s="632"/>
      <c r="F34" s="632"/>
      <c r="G34" s="632"/>
      <c r="H34" s="632"/>
      <c r="I34" s="632"/>
      <c r="J34" s="632"/>
      <c r="K34" s="632"/>
      <c r="L34" s="632"/>
      <c r="M34" s="632"/>
      <c r="N34" s="632"/>
      <c r="O34" s="632"/>
      <c r="P34" s="632"/>
      <c r="Q34" s="633"/>
      <c r="R34" s="634">
        <v>1354391</v>
      </c>
      <c r="S34" s="635"/>
      <c r="T34" s="635"/>
      <c r="U34" s="635"/>
      <c r="V34" s="635"/>
      <c r="W34" s="635"/>
      <c r="X34" s="635"/>
      <c r="Y34" s="636"/>
      <c r="Z34" s="637">
        <v>7.4</v>
      </c>
      <c r="AA34" s="637"/>
      <c r="AB34" s="637"/>
      <c r="AC34" s="637"/>
      <c r="AD34" s="638" t="s">
        <v>126</v>
      </c>
      <c r="AE34" s="638"/>
      <c r="AF34" s="638"/>
      <c r="AG34" s="638"/>
      <c r="AH34" s="638"/>
      <c r="AI34" s="638"/>
      <c r="AJ34" s="638"/>
      <c r="AK34" s="638"/>
      <c r="AL34" s="639" t="s">
        <v>126</v>
      </c>
      <c r="AM34" s="640"/>
      <c r="AN34" s="640"/>
      <c r="AO34" s="641"/>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1" t="s">
        <v>577</v>
      </c>
      <c r="CE34" s="632"/>
      <c r="CF34" s="632"/>
      <c r="CG34" s="632"/>
      <c r="CH34" s="632"/>
      <c r="CI34" s="632"/>
      <c r="CJ34" s="632"/>
      <c r="CK34" s="632"/>
      <c r="CL34" s="632"/>
      <c r="CM34" s="632"/>
      <c r="CN34" s="632"/>
      <c r="CO34" s="632"/>
      <c r="CP34" s="632"/>
      <c r="CQ34" s="633"/>
      <c r="CR34" s="634">
        <v>1908802</v>
      </c>
      <c r="CS34" s="635"/>
      <c r="CT34" s="635"/>
      <c r="CU34" s="635"/>
      <c r="CV34" s="635"/>
      <c r="CW34" s="635"/>
      <c r="CX34" s="635"/>
      <c r="CY34" s="636"/>
      <c r="CZ34" s="639">
        <v>10.7</v>
      </c>
      <c r="DA34" s="661"/>
      <c r="DB34" s="661"/>
      <c r="DC34" s="669"/>
      <c r="DD34" s="643">
        <v>1298157</v>
      </c>
      <c r="DE34" s="635"/>
      <c r="DF34" s="635"/>
      <c r="DG34" s="635"/>
      <c r="DH34" s="635"/>
      <c r="DI34" s="635"/>
      <c r="DJ34" s="635"/>
      <c r="DK34" s="636"/>
      <c r="DL34" s="643">
        <v>1031794</v>
      </c>
      <c r="DM34" s="635"/>
      <c r="DN34" s="635"/>
      <c r="DO34" s="635"/>
      <c r="DP34" s="635"/>
      <c r="DQ34" s="635"/>
      <c r="DR34" s="635"/>
      <c r="DS34" s="635"/>
      <c r="DT34" s="635"/>
      <c r="DU34" s="635"/>
      <c r="DV34" s="636"/>
      <c r="DW34" s="639">
        <v>10.7</v>
      </c>
      <c r="DX34" s="661"/>
      <c r="DY34" s="661"/>
      <c r="DZ34" s="661"/>
      <c r="EA34" s="661"/>
      <c r="EB34" s="661"/>
      <c r="EC34" s="662"/>
    </row>
    <row r="35" spans="2:133" ht="11.25" customHeight="1" x14ac:dyDescent="0.15">
      <c r="B35" s="631" t="s">
        <v>294</v>
      </c>
      <c r="C35" s="632"/>
      <c r="D35" s="632"/>
      <c r="E35" s="632"/>
      <c r="F35" s="632"/>
      <c r="G35" s="632"/>
      <c r="H35" s="632"/>
      <c r="I35" s="632"/>
      <c r="J35" s="632"/>
      <c r="K35" s="632"/>
      <c r="L35" s="632"/>
      <c r="M35" s="632"/>
      <c r="N35" s="632"/>
      <c r="O35" s="632"/>
      <c r="P35" s="632"/>
      <c r="Q35" s="633"/>
      <c r="R35" s="634">
        <v>35971</v>
      </c>
      <c r="S35" s="635"/>
      <c r="T35" s="635"/>
      <c r="U35" s="635"/>
      <c r="V35" s="635"/>
      <c r="W35" s="635"/>
      <c r="X35" s="635"/>
      <c r="Y35" s="636"/>
      <c r="Z35" s="637">
        <v>0.2</v>
      </c>
      <c r="AA35" s="637"/>
      <c r="AB35" s="637"/>
      <c r="AC35" s="637"/>
      <c r="AD35" s="638">
        <v>29392</v>
      </c>
      <c r="AE35" s="638"/>
      <c r="AF35" s="638"/>
      <c r="AG35" s="638"/>
      <c r="AH35" s="638"/>
      <c r="AI35" s="638"/>
      <c r="AJ35" s="638"/>
      <c r="AK35" s="638"/>
      <c r="AL35" s="639">
        <v>0.3</v>
      </c>
      <c r="AM35" s="640"/>
      <c r="AN35" s="640"/>
      <c r="AO35" s="641"/>
      <c r="AP35" s="211"/>
      <c r="AQ35" s="616" t="s">
        <v>295</v>
      </c>
      <c r="AR35" s="617"/>
      <c r="AS35" s="617"/>
      <c r="AT35" s="617"/>
      <c r="AU35" s="617"/>
      <c r="AV35" s="617"/>
      <c r="AW35" s="617"/>
      <c r="AX35" s="617"/>
      <c r="AY35" s="617"/>
      <c r="AZ35" s="617"/>
      <c r="BA35" s="617"/>
      <c r="BB35" s="617"/>
      <c r="BC35" s="617"/>
      <c r="BD35" s="617"/>
      <c r="BE35" s="617"/>
      <c r="BF35" s="618"/>
      <c r="BG35" s="616" t="s">
        <v>296</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297</v>
      </c>
      <c r="CE35" s="632"/>
      <c r="CF35" s="632"/>
      <c r="CG35" s="632"/>
      <c r="CH35" s="632"/>
      <c r="CI35" s="632"/>
      <c r="CJ35" s="632"/>
      <c r="CK35" s="632"/>
      <c r="CL35" s="632"/>
      <c r="CM35" s="632"/>
      <c r="CN35" s="632"/>
      <c r="CO35" s="632"/>
      <c r="CP35" s="632"/>
      <c r="CQ35" s="633"/>
      <c r="CR35" s="634">
        <v>546740</v>
      </c>
      <c r="CS35" s="667"/>
      <c r="CT35" s="667"/>
      <c r="CU35" s="667"/>
      <c r="CV35" s="667"/>
      <c r="CW35" s="667"/>
      <c r="CX35" s="667"/>
      <c r="CY35" s="668"/>
      <c r="CZ35" s="639">
        <v>3.1</v>
      </c>
      <c r="DA35" s="661"/>
      <c r="DB35" s="661"/>
      <c r="DC35" s="669"/>
      <c r="DD35" s="643">
        <v>520650</v>
      </c>
      <c r="DE35" s="667"/>
      <c r="DF35" s="667"/>
      <c r="DG35" s="667"/>
      <c r="DH35" s="667"/>
      <c r="DI35" s="667"/>
      <c r="DJ35" s="667"/>
      <c r="DK35" s="668"/>
      <c r="DL35" s="643">
        <v>489006</v>
      </c>
      <c r="DM35" s="667"/>
      <c r="DN35" s="667"/>
      <c r="DO35" s="667"/>
      <c r="DP35" s="667"/>
      <c r="DQ35" s="667"/>
      <c r="DR35" s="667"/>
      <c r="DS35" s="667"/>
      <c r="DT35" s="667"/>
      <c r="DU35" s="667"/>
      <c r="DV35" s="668"/>
      <c r="DW35" s="639">
        <v>5.0999999999999996</v>
      </c>
      <c r="DX35" s="661"/>
      <c r="DY35" s="661"/>
      <c r="DZ35" s="661"/>
      <c r="EA35" s="661"/>
      <c r="EB35" s="661"/>
      <c r="EC35" s="662"/>
    </row>
    <row r="36" spans="2:133" ht="11.25" customHeight="1" x14ac:dyDescent="0.15">
      <c r="B36" s="631" t="s">
        <v>298</v>
      </c>
      <c r="C36" s="632"/>
      <c r="D36" s="632"/>
      <c r="E36" s="632"/>
      <c r="F36" s="632"/>
      <c r="G36" s="632"/>
      <c r="H36" s="632"/>
      <c r="I36" s="632"/>
      <c r="J36" s="632"/>
      <c r="K36" s="632"/>
      <c r="L36" s="632"/>
      <c r="M36" s="632"/>
      <c r="N36" s="632"/>
      <c r="O36" s="632"/>
      <c r="P36" s="632"/>
      <c r="Q36" s="633"/>
      <c r="R36" s="634">
        <v>451620</v>
      </c>
      <c r="S36" s="635"/>
      <c r="T36" s="635"/>
      <c r="U36" s="635"/>
      <c r="V36" s="635"/>
      <c r="W36" s="635"/>
      <c r="X36" s="635"/>
      <c r="Y36" s="636"/>
      <c r="Z36" s="637">
        <v>2.5</v>
      </c>
      <c r="AA36" s="637"/>
      <c r="AB36" s="637"/>
      <c r="AC36" s="637"/>
      <c r="AD36" s="638" t="s">
        <v>554</v>
      </c>
      <c r="AE36" s="638"/>
      <c r="AF36" s="638"/>
      <c r="AG36" s="638"/>
      <c r="AH36" s="638"/>
      <c r="AI36" s="638"/>
      <c r="AJ36" s="638"/>
      <c r="AK36" s="638"/>
      <c r="AL36" s="639" t="s">
        <v>126</v>
      </c>
      <c r="AM36" s="640"/>
      <c r="AN36" s="640"/>
      <c r="AO36" s="641"/>
      <c r="AP36" s="211"/>
      <c r="AQ36" s="696" t="s">
        <v>578</v>
      </c>
      <c r="AR36" s="697"/>
      <c r="AS36" s="697"/>
      <c r="AT36" s="697"/>
      <c r="AU36" s="697"/>
      <c r="AV36" s="697"/>
      <c r="AW36" s="697"/>
      <c r="AX36" s="697"/>
      <c r="AY36" s="698"/>
      <c r="AZ36" s="623">
        <v>2640267</v>
      </c>
      <c r="BA36" s="624"/>
      <c r="BB36" s="624"/>
      <c r="BC36" s="624"/>
      <c r="BD36" s="624"/>
      <c r="BE36" s="624"/>
      <c r="BF36" s="699"/>
      <c r="BG36" s="620" t="s">
        <v>299</v>
      </c>
      <c r="BH36" s="621"/>
      <c r="BI36" s="621"/>
      <c r="BJ36" s="621"/>
      <c r="BK36" s="621"/>
      <c r="BL36" s="621"/>
      <c r="BM36" s="621"/>
      <c r="BN36" s="621"/>
      <c r="BO36" s="621"/>
      <c r="BP36" s="621"/>
      <c r="BQ36" s="621"/>
      <c r="BR36" s="621"/>
      <c r="BS36" s="621"/>
      <c r="BT36" s="621"/>
      <c r="BU36" s="622"/>
      <c r="BV36" s="623">
        <v>11660</v>
      </c>
      <c r="BW36" s="624"/>
      <c r="BX36" s="624"/>
      <c r="BY36" s="624"/>
      <c r="BZ36" s="624"/>
      <c r="CA36" s="624"/>
      <c r="CB36" s="699"/>
      <c r="CD36" s="631" t="s">
        <v>300</v>
      </c>
      <c r="CE36" s="632"/>
      <c r="CF36" s="632"/>
      <c r="CG36" s="632"/>
      <c r="CH36" s="632"/>
      <c r="CI36" s="632"/>
      <c r="CJ36" s="632"/>
      <c r="CK36" s="632"/>
      <c r="CL36" s="632"/>
      <c r="CM36" s="632"/>
      <c r="CN36" s="632"/>
      <c r="CO36" s="632"/>
      <c r="CP36" s="632"/>
      <c r="CQ36" s="633"/>
      <c r="CR36" s="634">
        <v>3358546</v>
      </c>
      <c r="CS36" s="635"/>
      <c r="CT36" s="635"/>
      <c r="CU36" s="635"/>
      <c r="CV36" s="635"/>
      <c r="CW36" s="635"/>
      <c r="CX36" s="635"/>
      <c r="CY36" s="636"/>
      <c r="CZ36" s="639">
        <v>18.8</v>
      </c>
      <c r="DA36" s="661"/>
      <c r="DB36" s="661"/>
      <c r="DC36" s="669"/>
      <c r="DD36" s="643">
        <v>2233042</v>
      </c>
      <c r="DE36" s="635"/>
      <c r="DF36" s="635"/>
      <c r="DG36" s="635"/>
      <c r="DH36" s="635"/>
      <c r="DI36" s="635"/>
      <c r="DJ36" s="635"/>
      <c r="DK36" s="636"/>
      <c r="DL36" s="643">
        <v>850044</v>
      </c>
      <c r="DM36" s="635"/>
      <c r="DN36" s="635"/>
      <c r="DO36" s="635"/>
      <c r="DP36" s="635"/>
      <c r="DQ36" s="635"/>
      <c r="DR36" s="635"/>
      <c r="DS36" s="635"/>
      <c r="DT36" s="635"/>
      <c r="DU36" s="635"/>
      <c r="DV36" s="636"/>
      <c r="DW36" s="639">
        <v>8.8000000000000007</v>
      </c>
      <c r="DX36" s="661"/>
      <c r="DY36" s="661"/>
      <c r="DZ36" s="661"/>
      <c r="EA36" s="661"/>
      <c r="EB36" s="661"/>
      <c r="EC36" s="662"/>
    </row>
    <row r="37" spans="2:133" ht="11.25" customHeight="1" x14ac:dyDescent="0.15">
      <c r="B37" s="631" t="s">
        <v>301</v>
      </c>
      <c r="C37" s="632"/>
      <c r="D37" s="632"/>
      <c r="E37" s="632"/>
      <c r="F37" s="632"/>
      <c r="G37" s="632"/>
      <c r="H37" s="632"/>
      <c r="I37" s="632"/>
      <c r="J37" s="632"/>
      <c r="K37" s="632"/>
      <c r="L37" s="632"/>
      <c r="M37" s="632"/>
      <c r="N37" s="632"/>
      <c r="O37" s="632"/>
      <c r="P37" s="632"/>
      <c r="Q37" s="633"/>
      <c r="R37" s="634">
        <v>15539</v>
      </c>
      <c r="S37" s="635"/>
      <c r="T37" s="635"/>
      <c r="U37" s="635"/>
      <c r="V37" s="635"/>
      <c r="W37" s="635"/>
      <c r="X37" s="635"/>
      <c r="Y37" s="636"/>
      <c r="Z37" s="637">
        <v>0.1</v>
      </c>
      <c r="AA37" s="637"/>
      <c r="AB37" s="637"/>
      <c r="AC37" s="637"/>
      <c r="AD37" s="638" t="s">
        <v>554</v>
      </c>
      <c r="AE37" s="638"/>
      <c r="AF37" s="638"/>
      <c r="AG37" s="638"/>
      <c r="AH37" s="638"/>
      <c r="AI37" s="638"/>
      <c r="AJ37" s="638"/>
      <c r="AK37" s="638"/>
      <c r="AL37" s="639" t="s">
        <v>554</v>
      </c>
      <c r="AM37" s="640"/>
      <c r="AN37" s="640"/>
      <c r="AO37" s="641"/>
      <c r="AQ37" s="700" t="s">
        <v>302</v>
      </c>
      <c r="AR37" s="701"/>
      <c r="AS37" s="701"/>
      <c r="AT37" s="701"/>
      <c r="AU37" s="701"/>
      <c r="AV37" s="701"/>
      <c r="AW37" s="701"/>
      <c r="AX37" s="701"/>
      <c r="AY37" s="702"/>
      <c r="AZ37" s="634">
        <v>957114</v>
      </c>
      <c r="BA37" s="635"/>
      <c r="BB37" s="635"/>
      <c r="BC37" s="635"/>
      <c r="BD37" s="667"/>
      <c r="BE37" s="667"/>
      <c r="BF37" s="680"/>
      <c r="BG37" s="631" t="s">
        <v>303</v>
      </c>
      <c r="BH37" s="632"/>
      <c r="BI37" s="632"/>
      <c r="BJ37" s="632"/>
      <c r="BK37" s="632"/>
      <c r="BL37" s="632"/>
      <c r="BM37" s="632"/>
      <c r="BN37" s="632"/>
      <c r="BO37" s="632"/>
      <c r="BP37" s="632"/>
      <c r="BQ37" s="632"/>
      <c r="BR37" s="632"/>
      <c r="BS37" s="632"/>
      <c r="BT37" s="632"/>
      <c r="BU37" s="633"/>
      <c r="BV37" s="634">
        <v>-21757</v>
      </c>
      <c r="BW37" s="635"/>
      <c r="BX37" s="635"/>
      <c r="BY37" s="635"/>
      <c r="BZ37" s="635"/>
      <c r="CA37" s="635"/>
      <c r="CB37" s="644"/>
      <c r="CD37" s="631" t="s">
        <v>579</v>
      </c>
      <c r="CE37" s="632"/>
      <c r="CF37" s="632"/>
      <c r="CG37" s="632"/>
      <c r="CH37" s="632"/>
      <c r="CI37" s="632"/>
      <c r="CJ37" s="632"/>
      <c r="CK37" s="632"/>
      <c r="CL37" s="632"/>
      <c r="CM37" s="632"/>
      <c r="CN37" s="632"/>
      <c r="CO37" s="632"/>
      <c r="CP37" s="632"/>
      <c r="CQ37" s="633"/>
      <c r="CR37" s="634">
        <v>1023464</v>
      </c>
      <c r="CS37" s="667"/>
      <c r="CT37" s="667"/>
      <c r="CU37" s="667"/>
      <c r="CV37" s="667"/>
      <c r="CW37" s="667"/>
      <c r="CX37" s="667"/>
      <c r="CY37" s="668"/>
      <c r="CZ37" s="639">
        <v>5.7</v>
      </c>
      <c r="DA37" s="661"/>
      <c r="DB37" s="661"/>
      <c r="DC37" s="669"/>
      <c r="DD37" s="643">
        <v>855630</v>
      </c>
      <c r="DE37" s="667"/>
      <c r="DF37" s="667"/>
      <c r="DG37" s="667"/>
      <c r="DH37" s="667"/>
      <c r="DI37" s="667"/>
      <c r="DJ37" s="667"/>
      <c r="DK37" s="668"/>
      <c r="DL37" s="643">
        <v>577582</v>
      </c>
      <c r="DM37" s="667"/>
      <c r="DN37" s="667"/>
      <c r="DO37" s="667"/>
      <c r="DP37" s="667"/>
      <c r="DQ37" s="667"/>
      <c r="DR37" s="667"/>
      <c r="DS37" s="667"/>
      <c r="DT37" s="667"/>
      <c r="DU37" s="667"/>
      <c r="DV37" s="668"/>
      <c r="DW37" s="639">
        <v>6</v>
      </c>
      <c r="DX37" s="661"/>
      <c r="DY37" s="661"/>
      <c r="DZ37" s="661"/>
      <c r="EA37" s="661"/>
      <c r="EB37" s="661"/>
      <c r="EC37" s="662"/>
    </row>
    <row r="38" spans="2:133" ht="11.25" customHeight="1" x14ac:dyDescent="0.15">
      <c r="B38" s="631" t="s">
        <v>304</v>
      </c>
      <c r="C38" s="632"/>
      <c r="D38" s="632"/>
      <c r="E38" s="632"/>
      <c r="F38" s="632"/>
      <c r="G38" s="632"/>
      <c r="H38" s="632"/>
      <c r="I38" s="632"/>
      <c r="J38" s="632"/>
      <c r="K38" s="632"/>
      <c r="L38" s="632"/>
      <c r="M38" s="632"/>
      <c r="N38" s="632"/>
      <c r="O38" s="632"/>
      <c r="P38" s="632"/>
      <c r="Q38" s="633"/>
      <c r="R38" s="634">
        <v>305338</v>
      </c>
      <c r="S38" s="635"/>
      <c r="T38" s="635"/>
      <c r="U38" s="635"/>
      <c r="V38" s="635"/>
      <c r="W38" s="635"/>
      <c r="X38" s="635"/>
      <c r="Y38" s="636"/>
      <c r="Z38" s="637">
        <v>1.7</v>
      </c>
      <c r="AA38" s="637"/>
      <c r="AB38" s="637"/>
      <c r="AC38" s="637"/>
      <c r="AD38" s="638" t="s">
        <v>126</v>
      </c>
      <c r="AE38" s="638"/>
      <c r="AF38" s="638"/>
      <c r="AG38" s="638"/>
      <c r="AH38" s="638"/>
      <c r="AI38" s="638"/>
      <c r="AJ38" s="638"/>
      <c r="AK38" s="638"/>
      <c r="AL38" s="639" t="s">
        <v>126</v>
      </c>
      <c r="AM38" s="640"/>
      <c r="AN38" s="640"/>
      <c r="AO38" s="641"/>
      <c r="AQ38" s="700" t="s">
        <v>580</v>
      </c>
      <c r="AR38" s="701"/>
      <c r="AS38" s="701"/>
      <c r="AT38" s="701"/>
      <c r="AU38" s="701"/>
      <c r="AV38" s="701"/>
      <c r="AW38" s="701"/>
      <c r="AX38" s="701"/>
      <c r="AY38" s="702"/>
      <c r="AZ38" s="634">
        <v>386687</v>
      </c>
      <c r="BA38" s="635"/>
      <c r="BB38" s="635"/>
      <c r="BC38" s="635"/>
      <c r="BD38" s="667"/>
      <c r="BE38" s="667"/>
      <c r="BF38" s="680"/>
      <c r="BG38" s="631" t="s">
        <v>305</v>
      </c>
      <c r="BH38" s="632"/>
      <c r="BI38" s="632"/>
      <c r="BJ38" s="632"/>
      <c r="BK38" s="632"/>
      <c r="BL38" s="632"/>
      <c r="BM38" s="632"/>
      <c r="BN38" s="632"/>
      <c r="BO38" s="632"/>
      <c r="BP38" s="632"/>
      <c r="BQ38" s="632"/>
      <c r="BR38" s="632"/>
      <c r="BS38" s="632"/>
      <c r="BT38" s="632"/>
      <c r="BU38" s="633"/>
      <c r="BV38" s="634">
        <v>2937</v>
      </c>
      <c r="BW38" s="635"/>
      <c r="BX38" s="635"/>
      <c r="BY38" s="635"/>
      <c r="BZ38" s="635"/>
      <c r="CA38" s="635"/>
      <c r="CB38" s="644"/>
      <c r="CD38" s="631" t="s">
        <v>581</v>
      </c>
      <c r="CE38" s="632"/>
      <c r="CF38" s="632"/>
      <c r="CG38" s="632"/>
      <c r="CH38" s="632"/>
      <c r="CI38" s="632"/>
      <c r="CJ38" s="632"/>
      <c r="CK38" s="632"/>
      <c r="CL38" s="632"/>
      <c r="CM38" s="632"/>
      <c r="CN38" s="632"/>
      <c r="CO38" s="632"/>
      <c r="CP38" s="632"/>
      <c r="CQ38" s="633"/>
      <c r="CR38" s="634">
        <v>1598199</v>
      </c>
      <c r="CS38" s="635"/>
      <c r="CT38" s="635"/>
      <c r="CU38" s="635"/>
      <c r="CV38" s="635"/>
      <c r="CW38" s="635"/>
      <c r="CX38" s="635"/>
      <c r="CY38" s="636"/>
      <c r="CZ38" s="639">
        <v>8.9</v>
      </c>
      <c r="DA38" s="661"/>
      <c r="DB38" s="661"/>
      <c r="DC38" s="669"/>
      <c r="DD38" s="643">
        <v>1348522</v>
      </c>
      <c r="DE38" s="635"/>
      <c r="DF38" s="635"/>
      <c r="DG38" s="635"/>
      <c r="DH38" s="635"/>
      <c r="DI38" s="635"/>
      <c r="DJ38" s="635"/>
      <c r="DK38" s="636"/>
      <c r="DL38" s="643">
        <v>1134957</v>
      </c>
      <c r="DM38" s="635"/>
      <c r="DN38" s="635"/>
      <c r="DO38" s="635"/>
      <c r="DP38" s="635"/>
      <c r="DQ38" s="635"/>
      <c r="DR38" s="635"/>
      <c r="DS38" s="635"/>
      <c r="DT38" s="635"/>
      <c r="DU38" s="635"/>
      <c r="DV38" s="636"/>
      <c r="DW38" s="639">
        <v>11.7</v>
      </c>
      <c r="DX38" s="661"/>
      <c r="DY38" s="661"/>
      <c r="DZ38" s="661"/>
      <c r="EA38" s="661"/>
      <c r="EB38" s="661"/>
      <c r="EC38" s="662"/>
    </row>
    <row r="39" spans="2:133" ht="11.25" customHeight="1" x14ac:dyDescent="0.15">
      <c r="B39" s="631" t="s">
        <v>306</v>
      </c>
      <c r="C39" s="632"/>
      <c r="D39" s="632"/>
      <c r="E39" s="632"/>
      <c r="F39" s="632"/>
      <c r="G39" s="632"/>
      <c r="H39" s="632"/>
      <c r="I39" s="632"/>
      <c r="J39" s="632"/>
      <c r="K39" s="632"/>
      <c r="L39" s="632"/>
      <c r="M39" s="632"/>
      <c r="N39" s="632"/>
      <c r="O39" s="632"/>
      <c r="P39" s="632"/>
      <c r="Q39" s="633"/>
      <c r="R39" s="634">
        <v>624503</v>
      </c>
      <c r="S39" s="635"/>
      <c r="T39" s="635"/>
      <c r="U39" s="635"/>
      <c r="V39" s="635"/>
      <c r="W39" s="635"/>
      <c r="X39" s="635"/>
      <c r="Y39" s="636"/>
      <c r="Z39" s="637">
        <v>3.4</v>
      </c>
      <c r="AA39" s="637"/>
      <c r="AB39" s="637"/>
      <c r="AC39" s="637"/>
      <c r="AD39" s="638">
        <v>6</v>
      </c>
      <c r="AE39" s="638"/>
      <c r="AF39" s="638"/>
      <c r="AG39" s="638"/>
      <c r="AH39" s="638"/>
      <c r="AI39" s="638"/>
      <c r="AJ39" s="638"/>
      <c r="AK39" s="638"/>
      <c r="AL39" s="639">
        <v>0</v>
      </c>
      <c r="AM39" s="640"/>
      <c r="AN39" s="640"/>
      <c r="AO39" s="641"/>
      <c r="AQ39" s="700" t="s">
        <v>307</v>
      </c>
      <c r="AR39" s="701"/>
      <c r="AS39" s="701"/>
      <c r="AT39" s="701"/>
      <c r="AU39" s="701"/>
      <c r="AV39" s="701"/>
      <c r="AW39" s="701"/>
      <c r="AX39" s="701"/>
      <c r="AY39" s="702"/>
      <c r="AZ39" s="634">
        <v>84954</v>
      </c>
      <c r="BA39" s="635"/>
      <c r="BB39" s="635"/>
      <c r="BC39" s="635"/>
      <c r="BD39" s="667"/>
      <c r="BE39" s="667"/>
      <c r="BF39" s="680"/>
      <c r="BG39" s="631" t="s">
        <v>308</v>
      </c>
      <c r="BH39" s="632"/>
      <c r="BI39" s="632"/>
      <c r="BJ39" s="632"/>
      <c r="BK39" s="632"/>
      <c r="BL39" s="632"/>
      <c r="BM39" s="632"/>
      <c r="BN39" s="632"/>
      <c r="BO39" s="632"/>
      <c r="BP39" s="632"/>
      <c r="BQ39" s="632"/>
      <c r="BR39" s="632"/>
      <c r="BS39" s="632"/>
      <c r="BT39" s="632"/>
      <c r="BU39" s="633"/>
      <c r="BV39" s="634">
        <v>4561</v>
      </c>
      <c r="BW39" s="635"/>
      <c r="BX39" s="635"/>
      <c r="BY39" s="635"/>
      <c r="BZ39" s="635"/>
      <c r="CA39" s="635"/>
      <c r="CB39" s="644"/>
      <c r="CD39" s="631" t="s">
        <v>582</v>
      </c>
      <c r="CE39" s="632"/>
      <c r="CF39" s="632"/>
      <c r="CG39" s="632"/>
      <c r="CH39" s="632"/>
      <c r="CI39" s="632"/>
      <c r="CJ39" s="632"/>
      <c r="CK39" s="632"/>
      <c r="CL39" s="632"/>
      <c r="CM39" s="632"/>
      <c r="CN39" s="632"/>
      <c r="CO39" s="632"/>
      <c r="CP39" s="632"/>
      <c r="CQ39" s="633"/>
      <c r="CR39" s="634">
        <v>587678</v>
      </c>
      <c r="CS39" s="667"/>
      <c r="CT39" s="667"/>
      <c r="CU39" s="667"/>
      <c r="CV39" s="667"/>
      <c r="CW39" s="667"/>
      <c r="CX39" s="667"/>
      <c r="CY39" s="668"/>
      <c r="CZ39" s="639">
        <v>3.3</v>
      </c>
      <c r="DA39" s="661"/>
      <c r="DB39" s="661"/>
      <c r="DC39" s="669"/>
      <c r="DD39" s="643">
        <v>577169</v>
      </c>
      <c r="DE39" s="667"/>
      <c r="DF39" s="667"/>
      <c r="DG39" s="667"/>
      <c r="DH39" s="667"/>
      <c r="DI39" s="667"/>
      <c r="DJ39" s="667"/>
      <c r="DK39" s="668"/>
      <c r="DL39" s="643" t="s">
        <v>554</v>
      </c>
      <c r="DM39" s="667"/>
      <c r="DN39" s="667"/>
      <c r="DO39" s="667"/>
      <c r="DP39" s="667"/>
      <c r="DQ39" s="667"/>
      <c r="DR39" s="667"/>
      <c r="DS39" s="667"/>
      <c r="DT39" s="667"/>
      <c r="DU39" s="667"/>
      <c r="DV39" s="668"/>
      <c r="DW39" s="639" t="s">
        <v>126</v>
      </c>
      <c r="DX39" s="661"/>
      <c r="DY39" s="661"/>
      <c r="DZ39" s="661"/>
      <c r="EA39" s="661"/>
      <c r="EB39" s="661"/>
      <c r="EC39" s="662"/>
    </row>
    <row r="40" spans="2:133" ht="11.25" customHeight="1" x14ac:dyDescent="0.15">
      <c r="B40" s="631" t="s">
        <v>309</v>
      </c>
      <c r="C40" s="632"/>
      <c r="D40" s="632"/>
      <c r="E40" s="632"/>
      <c r="F40" s="632"/>
      <c r="G40" s="632"/>
      <c r="H40" s="632"/>
      <c r="I40" s="632"/>
      <c r="J40" s="632"/>
      <c r="K40" s="632"/>
      <c r="L40" s="632"/>
      <c r="M40" s="632"/>
      <c r="N40" s="632"/>
      <c r="O40" s="632"/>
      <c r="P40" s="632"/>
      <c r="Q40" s="633"/>
      <c r="R40" s="634">
        <v>2155018</v>
      </c>
      <c r="S40" s="635"/>
      <c r="T40" s="635"/>
      <c r="U40" s="635"/>
      <c r="V40" s="635"/>
      <c r="W40" s="635"/>
      <c r="X40" s="635"/>
      <c r="Y40" s="636"/>
      <c r="Z40" s="637">
        <v>11.7</v>
      </c>
      <c r="AA40" s="637"/>
      <c r="AB40" s="637"/>
      <c r="AC40" s="637"/>
      <c r="AD40" s="638" t="s">
        <v>126</v>
      </c>
      <c r="AE40" s="638"/>
      <c r="AF40" s="638"/>
      <c r="AG40" s="638"/>
      <c r="AH40" s="638"/>
      <c r="AI40" s="638"/>
      <c r="AJ40" s="638"/>
      <c r="AK40" s="638"/>
      <c r="AL40" s="639" t="s">
        <v>554</v>
      </c>
      <c r="AM40" s="640"/>
      <c r="AN40" s="640"/>
      <c r="AO40" s="641"/>
      <c r="AQ40" s="700" t="s">
        <v>583</v>
      </c>
      <c r="AR40" s="701"/>
      <c r="AS40" s="701"/>
      <c r="AT40" s="701"/>
      <c r="AU40" s="701"/>
      <c r="AV40" s="701"/>
      <c r="AW40" s="701"/>
      <c r="AX40" s="701"/>
      <c r="AY40" s="702"/>
      <c r="AZ40" s="634" t="s">
        <v>555</v>
      </c>
      <c r="BA40" s="635"/>
      <c r="BB40" s="635"/>
      <c r="BC40" s="635"/>
      <c r="BD40" s="667"/>
      <c r="BE40" s="667"/>
      <c r="BF40" s="680"/>
      <c r="BG40" s="684" t="s">
        <v>584</v>
      </c>
      <c r="BH40" s="685"/>
      <c r="BI40" s="685"/>
      <c r="BJ40" s="685"/>
      <c r="BK40" s="685"/>
      <c r="BL40" s="345"/>
      <c r="BM40" s="632" t="s">
        <v>585</v>
      </c>
      <c r="BN40" s="632"/>
      <c r="BO40" s="632"/>
      <c r="BP40" s="632"/>
      <c r="BQ40" s="632"/>
      <c r="BR40" s="632"/>
      <c r="BS40" s="632"/>
      <c r="BT40" s="632"/>
      <c r="BU40" s="633"/>
      <c r="BV40" s="634">
        <v>121</v>
      </c>
      <c r="BW40" s="635"/>
      <c r="BX40" s="635"/>
      <c r="BY40" s="635"/>
      <c r="BZ40" s="635"/>
      <c r="CA40" s="635"/>
      <c r="CB40" s="644"/>
      <c r="CD40" s="631" t="s">
        <v>586</v>
      </c>
      <c r="CE40" s="632"/>
      <c r="CF40" s="632"/>
      <c r="CG40" s="632"/>
      <c r="CH40" s="632"/>
      <c r="CI40" s="632"/>
      <c r="CJ40" s="632"/>
      <c r="CK40" s="632"/>
      <c r="CL40" s="632"/>
      <c r="CM40" s="632"/>
      <c r="CN40" s="632"/>
      <c r="CO40" s="632"/>
      <c r="CP40" s="632"/>
      <c r="CQ40" s="633"/>
      <c r="CR40" s="634">
        <v>737964</v>
      </c>
      <c r="CS40" s="635"/>
      <c r="CT40" s="635"/>
      <c r="CU40" s="635"/>
      <c r="CV40" s="635"/>
      <c r="CW40" s="635"/>
      <c r="CX40" s="635"/>
      <c r="CY40" s="636"/>
      <c r="CZ40" s="639">
        <v>4.0999999999999996</v>
      </c>
      <c r="DA40" s="661"/>
      <c r="DB40" s="661"/>
      <c r="DC40" s="669"/>
      <c r="DD40" s="643">
        <v>388476</v>
      </c>
      <c r="DE40" s="635"/>
      <c r="DF40" s="635"/>
      <c r="DG40" s="635"/>
      <c r="DH40" s="635"/>
      <c r="DI40" s="635"/>
      <c r="DJ40" s="635"/>
      <c r="DK40" s="636"/>
      <c r="DL40" s="643" t="s">
        <v>554</v>
      </c>
      <c r="DM40" s="635"/>
      <c r="DN40" s="635"/>
      <c r="DO40" s="635"/>
      <c r="DP40" s="635"/>
      <c r="DQ40" s="635"/>
      <c r="DR40" s="635"/>
      <c r="DS40" s="635"/>
      <c r="DT40" s="635"/>
      <c r="DU40" s="635"/>
      <c r="DV40" s="636"/>
      <c r="DW40" s="639" t="s">
        <v>554</v>
      </c>
      <c r="DX40" s="661"/>
      <c r="DY40" s="661"/>
      <c r="DZ40" s="661"/>
      <c r="EA40" s="661"/>
      <c r="EB40" s="661"/>
      <c r="EC40" s="662"/>
    </row>
    <row r="41" spans="2:133" ht="11.25" customHeight="1" x14ac:dyDescent="0.15">
      <c r="B41" s="631" t="s">
        <v>310</v>
      </c>
      <c r="C41" s="632"/>
      <c r="D41" s="632"/>
      <c r="E41" s="632"/>
      <c r="F41" s="632"/>
      <c r="G41" s="632"/>
      <c r="H41" s="632"/>
      <c r="I41" s="632"/>
      <c r="J41" s="632"/>
      <c r="K41" s="632"/>
      <c r="L41" s="632"/>
      <c r="M41" s="632"/>
      <c r="N41" s="632"/>
      <c r="O41" s="632"/>
      <c r="P41" s="632"/>
      <c r="Q41" s="633"/>
      <c r="R41" s="634" t="s">
        <v>556</v>
      </c>
      <c r="S41" s="635"/>
      <c r="T41" s="635"/>
      <c r="U41" s="635"/>
      <c r="V41" s="635"/>
      <c r="W41" s="635"/>
      <c r="X41" s="635"/>
      <c r="Y41" s="636"/>
      <c r="Z41" s="637" t="s">
        <v>558</v>
      </c>
      <c r="AA41" s="637"/>
      <c r="AB41" s="637"/>
      <c r="AC41" s="637"/>
      <c r="AD41" s="638" t="s">
        <v>556</v>
      </c>
      <c r="AE41" s="638"/>
      <c r="AF41" s="638"/>
      <c r="AG41" s="638"/>
      <c r="AH41" s="638"/>
      <c r="AI41" s="638"/>
      <c r="AJ41" s="638"/>
      <c r="AK41" s="638"/>
      <c r="AL41" s="639" t="s">
        <v>126</v>
      </c>
      <c r="AM41" s="640"/>
      <c r="AN41" s="640"/>
      <c r="AO41" s="641"/>
      <c r="AQ41" s="700" t="s">
        <v>587</v>
      </c>
      <c r="AR41" s="701"/>
      <c r="AS41" s="701"/>
      <c r="AT41" s="701"/>
      <c r="AU41" s="701"/>
      <c r="AV41" s="701"/>
      <c r="AW41" s="701"/>
      <c r="AX41" s="701"/>
      <c r="AY41" s="702"/>
      <c r="AZ41" s="634">
        <v>244997</v>
      </c>
      <c r="BA41" s="635"/>
      <c r="BB41" s="635"/>
      <c r="BC41" s="635"/>
      <c r="BD41" s="667"/>
      <c r="BE41" s="667"/>
      <c r="BF41" s="680"/>
      <c r="BG41" s="684"/>
      <c r="BH41" s="685"/>
      <c r="BI41" s="685"/>
      <c r="BJ41" s="685"/>
      <c r="BK41" s="685"/>
      <c r="BL41" s="345"/>
      <c r="BM41" s="632" t="s">
        <v>588</v>
      </c>
      <c r="BN41" s="632"/>
      <c r="BO41" s="632"/>
      <c r="BP41" s="632"/>
      <c r="BQ41" s="632"/>
      <c r="BR41" s="632"/>
      <c r="BS41" s="632"/>
      <c r="BT41" s="632"/>
      <c r="BU41" s="633"/>
      <c r="BV41" s="634" t="s">
        <v>126</v>
      </c>
      <c r="BW41" s="635"/>
      <c r="BX41" s="635"/>
      <c r="BY41" s="635"/>
      <c r="BZ41" s="635"/>
      <c r="CA41" s="635"/>
      <c r="CB41" s="644"/>
      <c r="CD41" s="631" t="s">
        <v>589</v>
      </c>
      <c r="CE41" s="632"/>
      <c r="CF41" s="632"/>
      <c r="CG41" s="632"/>
      <c r="CH41" s="632"/>
      <c r="CI41" s="632"/>
      <c r="CJ41" s="632"/>
      <c r="CK41" s="632"/>
      <c r="CL41" s="632"/>
      <c r="CM41" s="632"/>
      <c r="CN41" s="632"/>
      <c r="CO41" s="632"/>
      <c r="CP41" s="632"/>
      <c r="CQ41" s="633"/>
      <c r="CR41" s="634" t="s">
        <v>554</v>
      </c>
      <c r="CS41" s="667"/>
      <c r="CT41" s="667"/>
      <c r="CU41" s="667"/>
      <c r="CV41" s="667"/>
      <c r="CW41" s="667"/>
      <c r="CX41" s="667"/>
      <c r="CY41" s="668"/>
      <c r="CZ41" s="639" t="s">
        <v>554</v>
      </c>
      <c r="DA41" s="661"/>
      <c r="DB41" s="661"/>
      <c r="DC41" s="669"/>
      <c r="DD41" s="643" t="s">
        <v>558</v>
      </c>
      <c r="DE41" s="667"/>
      <c r="DF41" s="667"/>
      <c r="DG41" s="667"/>
      <c r="DH41" s="667"/>
      <c r="DI41" s="667"/>
      <c r="DJ41" s="667"/>
      <c r="DK41" s="668"/>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15">
      <c r="B42" s="631" t="s">
        <v>590</v>
      </c>
      <c r="C42" s="632"/>
      <c r="D42" s="632"/>
      <c r="E42" s="632"/>
      <c r="F42" s="632"/>
      <c r="G42" s="632"/>
      <c r="H42" s="632"/>
      <c r="I42" s="632"/>
      <c r="J42" s="632"/>
      <c r="K42" s="632"/>
      <c r="L42" s="632"/>
      <c r="M42" s="632"/>
      <c r="N42" s="632"/>
      <c r="O42" s="632"/>
      <c r="P42" s="632"/>
      <c r="Q42" s="633"/>
      <c r="R42" s="634" t="s">
        <v>558</v>
      </c>
      <c r="S42" s="635"/>
      <c r="T42" s="635"/>
      <c r="U42" s="635"/>
      <c r="V42" s="635"/>
      <c r="W42" s="635"/>
      <c r="X42" s="635"/>
      <c r="Y42" s="636"/>
      <c r="Z42" s="637" t="s">
        <v>126</v>
      </c>
      <c r="AA42" s="637"/>
      <c r="AB42" s="637"/>
      <c r="AC42" s="637"/>
      <c r="AD42" s="638" t="s">
        <v>554</v>
      </c>
      <c r="AE42" s="638"/>
      <c r="AF42" s="638"/>
      <c r="AG42" s="638"/>
      <c r="AH42" s="638"/>
      <c r="AI42" s="638"/>
      <c r="AJ42" s="638"/>
      <c r="AK42" s="638"/>
      <c r="AL42" s="639" t="s">
        <v>126</v>
      </c>
      <c r="AM42" s="640"/>
      <c r="AN42" s="640"/>
      <c r="AO42" s="641"/>
      <c r="AQ42" s="703" t="s">
        <v>591</v>
      </c>
      <c r="AR42" s="704"/>
      <c r="AS42" s="704"/>
      <c r="AT42" s="704"/>
      <c r="AU42" s="704"/>
      <c r="AV42" s="704"/>
      <c r="AW42" s="704"/>
      <c r="AX42" s="704"/>
      <c r="AY42" s="705"/>
      <c r="AZ42" s="712">
        <v>966515</v>
      </c>
      <c r="BA42" s="713"/>
      <c r="BB42" s="713"/>
      <c r="BC42" s="713"/>
      <c r="BD42" s="693"/>
      <c r="BE42" s="693"/>
      <c r="BF42" s="695"/>
      <c r="BG42" s="686"/>
      <c r="BH42" s="687"/>
      <c r="BI42" s="687"/>
      <c r="BJ42" s="687"/>
      <c r="BK42" s="687"/>
      <c r="BL42" s="346"/>
      <c r="BM42" s="653" t="s">
        <v>592</v>
      </c>
      <c r="BN42" s="653"/>
      <c r="BO42" s="653"/>
      <c r="BP42" s="653"/>
      <c r="BQ42" s="653"/>
      <c r="BR42" s="653"/>
      <c r="BS42" s="653"/>
      <c r="BT42" s="653"/>
      <c r="BU42" s="654"/>
      <c r="BV42" s="712">
        <v>446</v>
      </c>
      <c r="BW42" s="713"/>
      <c r="BX42" s="713"/>
      <c r="BY42" s="713"/>
      <c r="BZ42" s="713"/>
      <c r="CA42" s="713"/>
      <c r="CB42" s="719"/>
      <c r="CD42" s="631" t="s">
        <v>311</v>
      </c>
      <c r="CE42" s="632"/>
      <c r="CF42" s="632"/>
      <c r="CG42" s="632"/>
      <c r="CH42" s="632"/>
      <c r="CI42" s="632"/>
      <c r="CJ42" s="632"/>
      <c r="CK42" s="632"/>
      <c r="CL42" s="632"/>
      <c r="CM42" s="632"/>
      <c r="CN42" s="632"/>
      <c r="CO42" s="632"/>
      <c r="CP42" s="632"/>
      <c r="CQ42" s="633"/>
      <c r="CR42" s="634">
        <v>2074592</v>
      </c>
      <c r="CS42" s="667"/>
      <c r="CT42" s="667"/>
      <c r="CU42" s="667"/>
      <c r="CV42" s="667"/>
      <c r="CW42" s="667"/>
      <c r="CX42" s="667"/>
      <c r="CY42" s="668"/>
      <c r="CZ42" s="639">
        <v>11.6</v>
      </c>
      <c r="DA42" s="661"/>
      <c r="DB42" s="661"/>
      <c r="DC42" s="669"/>
      <c r="DD42" s="643">
        <v>211885</v>
      </c>
      <c r="DE42" s="667"/>
      <c r="DF42" s="667"/>
      <c r="DG42" s="667"/>
      <c r="DH42" s="667"/>
      <c r="DI42" s="667"/>
      <c r="DJ42" s="667"/>
      <c r="DK42" s="668"/>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15">
      <c r="B43" s="631" t="s">
        <v>593</v>
      </c>
      <c r="C43" s="632"/>
      <c r="D43" s="632"/>
      <c r="E43" s="632"/>
      <c r="F43" s="632"/>
      <c r="G43" s="632"/>
      <c r="H43" s="632"/>
      <c r="I43" s="632"/>
      <c r="J43" s="632"/>
      <c r="K43" s="632"/>
      <c r="L43" s="632"/>
      <c r="M43" s="632"/>
      <c r="N43" s="632"/>
      <c r="O43" s="632"/>
      <c r="P43" s="632"/>
      <c r="Q43" s="633"/>
      <c r="R43" s="634">
        <v>334652</v>
      </c>
      <c r="S43" s="635"/>
      <c r="T43" s="635"/>
      <c r="U43" s="635"/>
      <c r="V43" s="635"/>
      <c r="W43" s="635"/>
      <c r="X43" s="635"/>
      <c r="Y43" s="636"/>
      <c r="Z43" s="637">
        <v>1.8</v>
      </c>
      <c r="AA43" s="637"/>
      <c r="AB43" s="637"/>
      <c r="AC43" s="637"/>
      <c r="AD43" s="638" t="s">
        <v>126</v>
      </c>
      <c r="AE43" s="638"/>
      <c r="AF43" s="638"/>
      <c r="AG43" s="638"/>
      <c r="AH43" s="638"/>
      <c r="AI43" s="638"/>
      <c r="AJ43" s="638"/>
      <c r="AK43" s="638"/>
      <c r="AL43" s="639" t="s">
        <v>126</v>
      </c>
      <c r="AM43" s="640"/>
      <c r="AN43" s="640"/>
      <c r="AO43" s="641"/>
      <c r="CD43" s="631" t="s">
        <v>594</v>
      </c>
      <c r="CE43" s="632"/>
      <c r="CF43" s="632"/>
      <c r="CG43" s="632"/>
      <c r="CH43" s="632"/>
      <c r="CI43" s="632"/>
      <c r="CJ43" s="632"/>
      <c r="CK43" s="632"/>
      <c r="CL43" s="632"/>
      <c r="CM43" s="632"/>
      <c r="CN43" s="632"/>
      <c r="CO43" s="632"/>
      <c r="CP43" s="632"/>
      <c r="CQ43" s="633"/>
      <c r="CR43" s="634">
        <v>52418</v>
      </c>
      <c r="CS43" s="667"/>
      <c r="CT43" s="667"/>
      <c r="CU43" s="667"/>
      <c r="CV43" s="667"/>
      <c r="CW43" s="667"/>
      <c r="CX43" s="667"/>
      <c r="CY43" s="668"/>
      <c r="CZ43" s="639">
        <v>0.3</v>
      </c>
      <c r="DA43" s="661"/>
      <c r="DB43" s="661"/>
      <c r="DC43" s="669"/>
      <c r="DD43" s="643">
        <v>27040</v>
      </c>
      <c r="DE43" s="667"/>
      <c r="DF43" s="667"/>
      <c r="DG43" s="667"/>
      <c r="DH43" s="667"/>
      <c r="DI43" s="667"/>
      <c r="DJ43" s="667"/>
      <c r="DK43" s="668"/>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15">
      <c r="B44" s="652" t="s">
        <v>595</v>
      </c>
      <c r="C44" s="653"/>
      <c r="D44" s="653"/>
      <c r="E44" s="653"/>
      <c r="F44" s="653"/>
      <c r="G44" s="653"/>
      <c r="H44" s="653"/>
      <c r="I44" s="653"/>
      <c r="J44" s="653"/>
      <c r="K44" s="653"/>
      <c r="L44" s="653"/>
      <c r="M44" s="653"/>
      <c r="N44" s="653"/>
      <c r="O44" s="653"/>
      <c r="P44" s="653"/>
      <c r="Q44" s="654"/>
      <c r="R44" s="712">
        <v>18372998</v>
      </c>
      <c r="S44" s="713"/>
      <c r="T44" s="713"/>
      <c r="U44" s="713"/>
      <c r="V44" s="713"/>
      <c r="W44" s="713"/>
      <c r="X44" s="713"/>
      <c r="Y44" s="714"/>
      <c r="Z44" s="715">
        <v>100</v>
      </c>
      <c r="AA44" s="715"/>
      <c r="AB44" s="715"/>
      <c r="AC44" s="715"/>
      <c r="AD44" s="716">
        <v>9340266</v>
      </c>
      <c r="AE44" s="716"/>
      <c r="AF44" s="716"/>
      <c r="AG44" s="716"/>
      <c r="AH44" s="716"/>
      <c r="AI44" s="716"/>
      <c r="AJ44" s="716"/>
      <c r="AK44" s="716"/>
      <c r="AL44" s="717">
        <v>100</v>
      </c>
      <c r="AM44" s="694"/>
      <c r="AN44" s="694"/>
      <c r="AO44" s="718"/>
      <c r="CD44" s="672" t="s">
        <v>280</v>
      </c>
      <c r="CE44" s="673"/>
      <c r="CF44" s="631" t="s">
        <v>312</v>
      </c>
      <c r="CG44" s="632"/>
      <c r="CH44" s="632"/>
      <c r="CI44" s="632"/>
      <c r="CJ44" s="632"/>
      <c r="CK44" s="632"/>
      <c r="CL44" s="632"/>
      <c r="CM44" s="632"/>
      <c r="CN44" s="632"/>
      <c r="CO44" s="632"/>
      <c r="CP44" s="632"/>
      <c r="CQ44" s="633"/>
      <c r="CR44" s="634">
        <v>2074484</v>
      </c>
      <c r="CS44" s="635"/>
      <c r="CT44" s="635"/>
      <c r="CU44" s="635"/>
      <c r="CV44" s="635"/>
      <c r="CW44" s="635"/>
      <c r="CX44" s="635"/>
      <c r="CY44" s="636"/>
      <c r="CZ44" s="639">
        <v>11.6</v>
      </c>
      <c r="DA44" s="640"/>
      <c r="DB44" s="640"/>
      <c r="DC44" s="646"/>
      <c r="DD44" s="643">
        <v>211777</v>
      </c>
      <c r="DE44" s="635"/>
      <c r="DF44" s="635"/>
      <c r="DG44" s="635"/>
      <c r="DH44" s="635"/>
      <c r="DI44" s="635"/>
      <c r="DJ44" s="635"/>
      <c r="DK44" s="636"/>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15">
      <c r="CD45" s="674"/>
      <c r="CE45" s="675"/>
      <c r="CF45" s="631" t="s">
        <v>596</v>
      </c>
      <c r="CG45" s="632"/>
      <c r="CH45" s="632"/>
      <c r="CI45" s="632"/>
      <c r="CJ45" s="632"/>
      <c r="CK45" s="632"/>
      <c r="CL45" s="632"/>
      <c r="CM45" s="632"/>
      <c r="CN45" s="632"/>
      <c r="CO45" s="632"/>
      <c r="CP45" s="632"/>
      <c r="CQ45" s="633"/>
      <c r="CR45" s="634">
        <v>1086452</v>
      </c>
      <c r="CS45" s="667"/>
      <c r="CT45" s="667"/>
      <c r="CU45" s="667"/>
      <c r="CV45" s="667"/>
      <c r="CW45" s="667"/>
      <c r="CX45" s="667"/>
      <c r="CY45" s="668"/>
      <c r="CZ45" s="639">
        <v>6.1</v>
      </c>
      <c r="DA45" s="661"/>
      <c r="DB45" s="661"/>
      <c r="DC45" s="669"/>
      <c r="DD45" s="643">
        <v>106641</v>
      </c>
      <c r="DE45" s="667"/>
      <c r="DF45" s="667"/>
      <c r="DG45" s="667"/>
      <c r="DH45" s="667"/>
      <c r="DI45" s="667"/>
      <c r="DJ45" s="667"/>
      <c r="DK45" s="668"/>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15">
      <c r="B46" s="205" t="s">
        <v>313</v>
      </c>
      <c r="CD46" s="674"/>
      <c r="CE46" s="675"/>
      <c r="CF46" s="631" t="s">
        <v>314</v>
      </c>
      <c r="CG46" s="632"/>
      <c r="CH46" s="632"/>
      <c r="CI46" s="632"/>
      <c r="CJ46" s="632"/>
      <c r="CK46" s="632"/>
      <c r="CL46" s="632"/>
      <c r="CM46" s="632"/>
      <c r="CN46" s="632"/>
      <c r="CO46" s="632"/>
      <c r="CP46" s="632"/>
      <c r="CQ46" s="633"/>
      <c r="CR46" s="634">
        <v>952220</v>
      </c>
      <c r="CS46" s="635"/>
      <c r="CT46" s="635"/>
      <c r="CU46" s="635"/>
      <c r="CV46" s="635"/>
      <c r="CW46" s="635"/>
      <c r="CX46" s="635"/>
      <c r="CY46" s="636"/>
      <c r="CZ46" s="639">
        <v>5.3</v>
      </c>
      <c r="DA46" s="640"/>
      <c r="DB46" s="640"/>
      <c r="DC46" s="646"/>
      <c r="DD46" s="643">
        <v>104377</v>
      </c>
      <c r="DE46" s="635"/>
      <c r="DF46" s="635"/>
      <c r="DG46" s="635"/>
      <c r="DH46" s="635"/>
      <c r="DI46" s="635"/>
      <c r="DJ46" s="635"/>
      <c r="DK46" s="636"/>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15">
      <c r="B47" s="730" t="s">
        <v>315</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597</v>
      </c>
      <c r="CG47" s="632"/>
      <c r="CH47" s="632"/>
      <c r="CI47" s="632"/>
      <c r="CJ47" s="632"/>
      <c r="CK47" s="632"/>
      <c r="CL47" s="632"/>
      <c r="CM47" s="632"/>
      <c r="CN47" s="632"/>
      <c r="CO47" s="632"/>
      <c r="CP47" s="632"/>
      <c r="CQ47" s="633"/>
      <c r="CR47" s="634">
        <v>108</v>
      </c>
      <c r="CS47" s="667"/>
      <c r="CT47" s="667"/>
      <c r="CU47" s="667"/>
      <c r="CV47" s="667"/>
      <c r="CW47" s="667"/>
      <c r="CX47" s="667"/>
      <c r="CY47" s="668"/>
      <c r="CZ47" s="639">
        <v>0</v>
      </c>
      <c r="DA47" s="661"/>
      <c r="DB47" s="661"/>
      <c r="DC47" s="669"/>
      <c r="DD47" s="643">
        <v>108</v>
      </c>
      <c r="DE47" s="667"/>
      <c r="DF47" s="667"/>
      <c r="DG47" s="667"/>
      <c r="DH47" s="667"/>
      <c r="DI47" s="667"/>
      <c r="DJ47" s="667"/>
      <c r="DK47" s="668"/>
      <c r="DL47" s="709"/>
      <c r="DM47" s="710"/>
      <c r="DN47" s="710"/>
      <c r="DO47" s="710"/>
      <c r="DP47" s="710"/>
      <c r="DQ47" s="710"/>
      <c r="DR47" s="710"/>
      <c r="DS47" s="710"/>
      <c r="DT47" s="710"/>
      <c r="DU47" s="710"/>
      <c r="DV47" s="711"/>
      <c r="DW47" s="706"/>
      <c r="DX47" s="707"/>
      <c r="DY47" s="707"/>
      <c r="DZ47" s="707"/>
      <c r="EA47" s="707"/>
      <c r="EB47" s="707"/>
      <c r="EC47" s="708"/>
    </row>
    <row r="48" spans="2:133" x14ac:dyDescent="0.15">
      <c r="B48" s="730" t="s">
        <v>316</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598</v>
      </c>
      <c r="CG48" s="632"/>
      <c r="CH48" s="632"/>
      <c r="CI48" s="632"/>
      <c r="CJ48" s="632"/>
      <c r="CK48" s="632"/>
      <c r="CL48" s="632"/>
      <c r="CM48" s="632"/>
      <c r="CN48" s="632"/>
      <c r="CO48" s="632"/>
      <c r="CP48" s="632"/>
      <c r="CQ48" s="633"/>
      <c r="CR48" s="634" t="s">
        <v>554</v>
      </c>
      <c r="CS48" s="635"/>
      <c r="CT48" s="635"/>
      <c r="CU48" s="635"/>
      <c r="CV48" s="635"/>
      <c r="CW48" s="635"/>
      <c r="CX48" s="635"/>
      <c r="CY48" s="636"/>
      <c r="CZ48" s="639" t="s">
        <v>554</v>
      </c>
      <c r="DA48" s="640"/>
      <c r="DB48" s="640"/>
      <c r="DC48" s="646"/>
      <c r="DD48" s="643" t="s">
        <v>126</v>
      </c>
      <c r="DE48" s="635"/>
      <c r="DF48" s="635"/>
      <c r="DG48" s="635"/>
      <c r="DH48" s="635"/>
      <c r="DI48" s="635"/>
      <c r="DJ48" s="635"/>
      <c r="DK48" s="636"/>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15">
      <c r="B49" s="344"/>
      <c r="CD49" s="652" t="s">
        <v>599</v>
      </c>
      <c r="CE49" s="653"/>
      <c r="CF49" s="653"/>
      <c r="CG49" s="653"/>
      <c r="CH49" s="653"/>
      <c r="CI49" s="653"/>
      <c r="CJ49" s="653"/>
      <c r="CK49" s="653"/>
      <c r="CL49" s="653"/>
      <c r="CM49" s="653"/>
      <c r="CN49" s="653"/>
      <c r="CO49" s="653"/>
      <c r="CP49" s="653"/>
      <c r="CQ49" s="654"/>
      <c r="CR49" s="712">
        <v>17907745</v>
      </c>
      <c r="CS49" s="693"/>
      <c r="CT49" s="693"/>
      <c r="CU49" s="693"/>
      <c r="CV49" s="693"/>
      <c r="CW49" s="693"/>
      <c r="CX49" s="693"/>
      <c r="CY49" s="720"/>
      <c r="CZ49" s="717">
        <v>100</v>
      </c>
      <c r="DA49" s="721"/>
      <c r="DB49" s="721"/>
      <c r="DC49" s="722"/>
      <c r="DD49" s="723">
        <v>10988459</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344"/>
    </row>
  </sheetData>
  <sheetProtection algorithmName="SHA-512" hashValue="gGTtZd+ajpysQUD/Jgpq12ZpP4GoU63YeiOvFptUUe4Lp91loIt+039tP0XHZbj2hm49EOVgvOsVkM1APKL3zA==" saltValue="KiqSR52ItfX7XLIudKByr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31" t="s">
        <v>317</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32" t="s">
        <v>318</v>
      </c>
      <c r="DK2" s="733"/>
      <c r="DL2" s="733"/>
      <c r="DM2" s="733"/>
      <c r="DN2" s="733"/>
      <c r="DO2" s="734"/>
      <c r="DP2" s="214"/>
      <c r="DQ2" s="732" t="s">
        <v>319</v>
      </c>
      <c r="DR2" s="733"/>
      <c r="DS2" s="733"/>
      <c r="DT2" s="733"/>
      <c r="DU2" s="733"/>
      <c r="DV2" s="733"/>
      <c r="DW2" s="733"/>
      <c r="DX2" s="733"/>
      <c r="DY2" s="733"/>
      <c r="DZ2" s="734"/>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35" t="s">
        <v>320</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8"/>
      <c r="BA4" s="218"/>
      <c r="BB4" s="218"/>
      <c r="BC4" s="218"/>
      <c r="BD4" s="218"/>
      <c r="BE4" s="219"/>
      <c r="BF4" s="219"/>
      <c r="BG4" s="219"/>
      <c r="BH4" s="219"/>
      <c r="BI4" s="219"/>
      <c r="BJ4" s="219"/>
      <c r="BK4" s="219"/>
      <c r="BL4" s="219"/>
      <c r="BM4" s="219"/>
      <c r="BN4" s="219"/>
      <c r="BO4" s="219"/>
      <c r="BP4" s="219"/>
      <c r="BQ4" s="736" t="s">
        <v>321</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20"/>
    </row>
    <row r="5" spans="1:131" s="221" customFormat="1" ht="26.25" customHeight="1" x14ac:dyDescent="0.15">
      <c r="A5" s="737" t="s">
        <v>322</v>
      </c>
      <c r="B5" s="738"/>
      <c r="C5" s="738"/>
      <c r="D5" s="738"/>
      <c r="E5" s="738"/>
      <c r="F5" s="738"/>
      <c r="G5" s="738"/>
      <c r="H5" s="738"/>
      <c r="I5" s="738"/>
      <c r="J5" s="738"/>
      <c r="K5" s="738"/>
      <c r="L5" s="738"/>
      <c r="M5" s="738"/>
      <c r="N5" s="738"/>
      <c r="O5" s="738"/>
      <c r="P5" s="739"/>
      <c r="Q5" s="743" t="s">
        <v>323</v>
      </c>
      <c r="R5" s="744"/>
      <c r="S5" s="744"/>
      <c r="T5" s="744"/>
      <c r="U5" s="745"/>
      <c r="V5" s="743" t="s">
        <v>324</v>
      </c>
      <c r="W5" s="744"/>
      <c r="X5" s="744"/>
      <c r="Y5" s="744"/>
      <c r="Z5" s="745"/>
      <c r="AA5" s="743" t="s">
        <v>325</v>
      </c>
      <c r="AB5" s="744"/>
      <c r="AC5" s="744"/>
      <c r="AD5" s="744"/>
      <c r="AE5" s="744"/>
      <c r="AF5" s="749" t="s">
        <v>326</v>
      </c>
      <c r="AG5" s="744"/>
      <c r="AH5" s="744"/>
      <c r="AI5" s="744"/>
      <c r="AJ5" s="750"/>
      <c r="AK5" s="744" t="s">
        <v>327</v>
      </c>
      <c r="AL5" s="744"/>
      <c r="AM5" s="744"/>
      <c r="AN5" s="744"/>
      <c r="AO5" s="745"/>
      <c r="AP5" s="743" t="s">
        <v>328</v>
      </c>
      <c r="AQ5" s="744"/>
      <c r="AR5" s="744"/>
      <c r="AS5" s="744"/>
      <c r="AT5" s="745"/>
      <c r="AU5" s="743" t="s">
        <v>329</v>
      </c>
      <c r="AV5" s="744"/>
      <c r="AW5" s="744"/>
      <c r="AX5" s="744"/>
      <c r="AY5" s="750"/>
      <c r="AZ5" s="218"/>
      <c r="BA5" s="218"/>
      <c r="BB5" s="218"/>
      <c r="BC5" s="218"/>
      <c r="BD5" s="218"/>
      <c r="BE5" s="219"/>
      <c r="BF5" s="219"/>
      <c r="BG5" s="219"/>
      <c r="BH5" s="219"/>
      <c r="BI5" s="219"/>
      <c r="BJ5" s="219"/>
      <c r="BK5" s="219"/>
      <c r="BL5" s="219"/>
      <c r="BM5" s="219"/>
      <c r="BN5" s="219"/>
      <c r="BO5" s="219"/>
      <c r="BP5" s="219"/>
      <c r="BQ5" s="737" t="s">
        <v>330</v>
      </c>
      <c r="BR5" s="738"/>
      <c r="BS5" s="738"/>
      <c r="BT5" s="738"/>
      <c r="BU5" s="738"/>
      <c r="BV5" s="738"/>
      <c r="BW5" s="738"/>
      <c r="BX5" s="738"/>
      <c r="BY5" s="738"/>
      <c r="BZ5" s="738"/>
      <c r="CA5" s="738"/>
      <c r="CB5" s="738"/>
      <c r="CC5" s="738"/>
      <c r="CD5" s="738"/>
      <c r="CE5" s="738"/>
      <c r="CF5" s="738"/>
      <c r="CG5" s="739"/>
      <c r="CH5" s="743" t="s">
        <v>331</v>
      </c>
      <c r="CI5" s="744"/>
      <c r="CJ5" s="744"/>
      <c r="CK5" s="744"/>
      <c r="CL5" s="745"/>
      <c r="CM5" s="743" t="s">
        <v>332</v>
      </c>
      <c r="CN5" s="744"/>
      <c r="CO5" s="744"/>
      <c r="CP5" s="744"/>
      <c r="CQ5" s="745"/>
      <c r="CR5" s="743" t="s">
        <v>333</v>
      </c>
      <c r="CS5" s="744"/>
      <c r="CT5" s="744"/>
      <c r="CU5" s="744"/>
      <c r="CV5" s="745"/>
      <c r="CW5" s="743" t="s">
        <v>334</v>
      </c>
      <c r="CX5" s="744"/>
      <c r="CY5" s="744"/>
      <c r="CZ5" s="744"/>
      <c r="DA5" s="745"/>
      <c r="DB5" s="743" t="s">
        <v>335</v>
      </c>
      <c r="DC5" s="744"/>
      <c r="DD5" s="744"/>
      <c r="DE5" s="744"/>
      <c r="DF5" s="745"/>
      <c r="DG5" s="773" t="s">
        <v>336</v>
      </c>
      <c r="DH5" s="774"/>
      <c r="DI5" s="774"/>
      <c r="DJ5" s="774"/>
      <c r="DK5" s="775"/>
      <c r="DL5" s="773" t="s">
        <v>337</v>
      </c>
      <c r="DM5" s="774"/>
      <c r="DN5" s="774"/>
      <c r="DO5" s="774"/>
      <c r="DP5" s="775"/>
      <c r="DQ5" s="743" t="s">
        <v>338</v>
      </c>
      <c r="DR5" s="744"/>
      <c r="DS5" s="744"/>
      <c r="DT5" s="744"/>
      <c r="DU5" s="745"/>
      <c r="DV5" s="743" t="s">
        <v>329</v>
      </c>
      <c r="DW5" s="744"/>
      <c r="DX5" s="744"/>
      <c r="DY5" s="744"/>
      <c r="DZ5" s="750"/>
      <c r="EA5" s="220"/>
    </row>
    <row r="6" spans="1:131" s="221" customFormat="1" ht="26.25" customHeight="1" thickBot="1" x14ac:dyDescent="0.2">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8"/>
      <c r="BA6" s="218"/>
      <c r="BB6" s="218"/>
      <c r="BC6" s="218"/>
      <c r="BD6" s="218"/>
      <c r="BE6" s="219"/>
      <c r="BF6" s="219"/>
      <c r="BG6" s="219"/>
      <c r="BH6" s="219"/>
      <c r="BI6" s="219"/>
      <c r="BJ6" s="219"/>
      <c r="BK6" s="219"/>
      <c r="BL6" s="219"/>
      <c r="BM6" s="219"/>
      <c r="BN6" s="219"/>
      <c r="BO6" s="219"/>
      <c r="BP6" s="219"/>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20"/>
    </row>
    <row r="7" spans="1:131" s="221" customFormat="1" ht="26.25" customHeight="1" thickTop="1" x14ac:dyDescent="0.15">
      <c r="A7" s="222">
        <v>1</v>
      </c>
      <c r="B7" s="759" t="s">
        <v>339</v>
      </c>
      <c r="C7" s="760"/>
      <c r="D7" s="760"/>
      <c r="E7" s="760"/>
      <c r="F7" s="760"/>
      <c r="G7" s="760"/>
      <c r="H7" s="760"/>
      <c r="I7" s="760"/>
      <c r="J7" s="760"/>
      <c r="K7" s="760"/>
      <c r="L7" s="760"/>
      <c r="M7" s="760"/>
      <c r="N7" s="760"/>
      <c r="O7" s="760"/>
      <c r="P7" s="761"/>
      <c r="Q7" s="762">
        <v>18373</v>
      </c>
      <c r="R7" s="763"/>
      <c r="S7" s="763"/>
      <c r="T7" s="763"/>
      <c r="U7" s="763"/>
      <c r="V7" s="763">
        <v>17908</v>
      </c>
      <c r="W7" s="763"/>
      <c r="X7" s="763"/>
      <c r="Y7" s="763"/>
      <c r="Z7" s="763"/>
      <c r="AA7" s="763">
        <v>465</v>
      </c>
      <c r="AB7" s="763"/>
      <c r="AC7" s="763"/>
      <c r="AD7" s="763"/>
      <c r="AE7" s="764"/>
      <c r="AF7" s="765">
        <v>445</v>
      </c>
      <c r="AG7" s="766"/>
      <c r="AH7" s="766"/>
      <c r="AI7" s="766"/>
      <c r="AJ7" s="767"/>
      <c r="AK7" s="768">
        <v>16</v>
      </c>
      <c r="AL7" s="769"/>
      <c r="AM7" s="769"/>
      <c r="AN7" s="769"/>
      <c r="AO7" s="769"/>
      <c r="AP7" s="769">
        <v>22182</v>
      </c>
      <c r="AQ7" s="769"/>
      <c r="AR7" s="769"/>
      <c r="AS7" s="769"/>
      <c r="AT7" s="769"/>
      <c r="AU7" s="770"/>
      <c r="AV7" s="770"/>
      <c r="AW7" s="770"/>
      <c r="AX7" s="770"/>
      <c r="AY7" s="771"/>
      <c r="AZ7" s="218"/>
      <c r="BA7" s="218"/>
      <c r="BB7" s="218"/>
      <c r="BC7" s="218"/>
      <c r="BD7" s="218"/>
      <c r="BE7" s="219"/>
      <c r="BF7" s="219"/>
      <c r="BG7" s="219"/>
      <c r="BH7" s="219"/>
      <c r="BI7" s="219"/>
      <c r="BJ7" s="219"/>
      <c r="BK7" s="219"/>
      <c r="BL7" s="219"/>
      <c r="BM7" s="219"/>
      <c r="BN7" s="219"/>
      <c r="BO7" s="219"/>
      <c r="BP7" s="219"/>
      <c r="BQ7" s="222">
        <v>1</v>
      </c>
      <c r="BR7" s="223"/>
      <c r="BS7" s="756" t="s">
        <v>538</v>
      </c>
      <c r="BT7" s="757"/>
      <c r="BU7" s="757"/>
      <c r="BV7" s="757"/>
      <c r="BW7" s="757"/>
      <c r="BX7" s="757"/>
      <c r="BY7" s="757"/>
      <c r="BZ7" s="757"/>
      <c r="CA7" s="757"/>
      <c r="CB7" s="757"/>
      <c r="CC7" s="757"/>
      <c r="CD7" s="757"/>
      <c r="CE7" s="757"/>
      <c r="CF7" s="757"/>
      <c r="CG7" s="772"/>
      <c r="CH7" s="753">
        <v>-10</v>
      </c>
      <c r="CI7" s="754"/>
      <c r="CJ7" s="754"/>
      <c r="CK7" s="754"/>
      <c r="CL7" s="755"/>
      <c r="CM7" s="753">
        <v>59</v>
      </c>
      <c r="CN7" s="754"/>
      <c r="CO7" s="754"/>
      <c r="CP7" s="754"/>
      <c r="CQ7" s="755"/>
      <c r="CR7" s="753">
        <v>14</v>
      </c>
      <c r="CS7" s="754"/>
      <c r="CT7" s="754"/>
      <c r="CU7" s="754"/>
      <c r="CV7" s="755"/>
      <c r="CW7" s="753" t="s">
        <v>600</v>
      </c>
      <c r="CX7" s="754"/>
      <c r="CY7" s="754"/>
      <c r="CZ7" s="754"/>
      <c r="DA7" s="755"/>
      <c r="DB7" s="753" t="s">
        <v>600</v>
      </c>
      <c r="DC7" s="754"/>
      <c r="DD7" s="754"/>
      <c r="DE7" s="754"/>
      <c r="DF7" s="755"/>
      <c r="DG7" s="753" t="s">
        <v>601</v>
      </c>
      <c r="DH7" s="754"/>
      <c r="DI7" s="754"/>
      <c r="DJ7" s="754"/>
      <c r="DK7" s="755"/>
      <c r="DL7" s="753" t="s">
        <v>600</v>
      </c>
      <c r="DM7" s="754"/>
      <c r="DN7" s="754"/>
      <c r="DO7" s="754"/>
      <c r="DP7" s="755"/>
      <c r="DQ7" s="753" t="s">
        <v>600</v>
      </c>
      <c r="DR7" s="754"/>
      <c r="DS7" s="754"/>
      <c r="DT7" s="754"/>
      <c r="DU7" s="755"/>
      <c r="DV7" s="756"/>
      <c r="DW7" s="757"/>
      <c r="DX7" s="757"/>
      <c r="DY7" s="757"/>
      <c r="DZ7" s="758"/>
      <c r="EA7" s="220"/>
    </row>
    <row r="8" spans="1:131" s="221" customFormat="1" ht="26.25" customHeight="1" x14ac:dyDescent="0.15">
      <c r="A8" s="224">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79"/>
      <c r="AL8" s="780"/>
      <c r="AM8" s="780"/>
      <c r="AN8" s="780"/>
      <c r="AO8" s="780"/>
      <c r="AP8" s="780"/>
      <c r="AQ8" s="780"/>
      <c r="AR8" s="780"/>
      <c r="AS8" s="780"/>
      <c r="AT8" s="780"/>
      <c r="AU8" s="781"/>
      <c r="AV8" s="781"/>
      <c r="AW8" s="781"/>
      <c r="AX8" s="781"/>
      <c r="AY8" s="782"/>
      <c r="AZ8" s="218"/>
      <c r="BA8" s="218"/>
      <c r="BB8" s="218"/>
      <c r="BC8" s="218"/>
      <c r="BD8" s="218"/>
      <c r="BE8" s="219"/>
      <c r="BF8" s="219"/>
      <c r="BG8" s="219"/>
      <c r="BH8" s="219"/>
      <c r="BI8" s="219"/>
      <c r="BJ8" s="219"/>
      <c r="BK8" s="219"/>
      <c r="BL8" s="219"/>
      <c r="BM8" s="219"/>
      <c r="BN8" s="219"/>
      <c r="BO8" s="219"/>
      <c r="BP8" s="219"/>
      <c r="BQ8" s="224">
        <v>2</v>
      </c>
      <c r="BR8" s="225"/>
      <c r="BS8" s="783"/>
      <c r="BT8" s="784"/>
      <c r="BU8" s="784"/>
      <c r="BV8" s="784"/>
      <c r="BW8" s="784"/>
      <c r="BX8" s="784"/>
      <c r="BY8" s="784"/>
      <c r="BZ8" s="784"/>
      <c r="CA8" s="784"/>
      <c r="CB8" s="784"/>
      <c r="CC8" s="784"/>
      <c r="CD8" s="784"/>
      <c r="CE8" s="784"/>
      <c r="CF8" s="784"/>
      <c r="CG8" s="785"/>
      <c r="CH8" s="786"/>
      <c r="CI8" s="787"/>
      <c r="CJ8" s="787"/>
      <c r="CK8" s="787"/>
      <c r="CL8" s="788"/>
      <c r="CM8" s="786"/>
      <c r="CN8" s="787"/>
      <c r="CO8" s="787"/>
      <c r="CP8" s="787"/>
      <c r="CQ8" s="788"/>
      <c r="CR8" s="786"/>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3"/>
      <c r="DW8" s="784"/>
      <c r="DX8" s="784"/>
      <c r="DY8" s="784"/>
      <c r="DZ8" s="789"/>
      <c r="EA8" s="220"/>
    </row>
    <row r="9" spans="1:131" s="221" customFormat="1" ht="26.25" customHeight="1" x14ac:dyDescent="0.15">
      <c r="A9" s="224">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18"/>
      <c r="BA9" s="218"/>
      <c r="BB9" s="218"/>
      <c r="BC9" s="218"/>
      <c r="BD9" s="218"/>
      <c r="BE9" s="219"/>
      <c r="BF9" s="219"/>
      <c r="BG9" s="219"/>
      <c r="BH9" s="219"/>
      <c r="BI9" s="219"/>
      <c r="BJ9" s="219"/>
      <c r="BK9" s="219"/>
      <c r="BL9" s="219"/>
      <c r="BM9" s="219"/>
      <c r="BN9" s="219"/>
      <c r="BO9" s="219"/>
      <c r="BP9" s="219"/>
      <c r="BQ9" s="224">
        <v>3</v>
      </c>
      <c r="BR9" s="225"/>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20"/>
    </row>
    <row r="10" spans="1:131" s="221" customFormat="1" ht="26.25" customHeight="1" x14ac:dyDescent="0.15">
      <c r="A10" s="22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8"/>
      <c r="BA10" s="218"/>
      <c r="BB10" s="218"/>
      <c r="BC10" s="218"/>
      <c r="BD10" s="218"/>
      <c r="BE10" s="219"/>
      <c r="BF10" s="219"/>
      <c r="BG10" s="219"/>
      <c r="BH10" s="219"/>
      <c r="BI10" s="219"/>
      <c r="BJ10" s="219"/>
      <c r="BK10" s="219"/>
      <c r="BL10" s="219"/>
      <c r="BM10" s="219"/>
      <c r="BN10" s="219"/>
      <c r="BO10" s="219"/>
      <c r="BP10" s="219"/>
      <c r="BQ10" s="224">
        <v>4</v>
      </c>
      <c r="BR10" s="225"/>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20"/>
    </row>
    <row r="11" spans="1:131" s="221" customFormat="1" ht="26.25" customHeight="1" x14ac:dyDescent="0.15">
      <c r="A11" s="22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8"/>
      <c r="BA11" s="218"/>
      <c r="BB11" s="218"/>
      <c r="BC11" s="218"/>
      <c r="BD11" s="218"/>
      <c r="BE11" s="219"/>
      <c r="BF11" s="219"/>
      <c r="BG11" s="219"/>
      <c r="BH11" s="219"/>
      <c r="BI11" s="219"/>
      <c r="BJ11" s="219"/>
      <c r="BK11" s="219"/>
      <c r="BL11" s="219"/>
      <c r="BM11" s="219"/>
      <c r="BN11" s="219"/>
      <c r="BO11" s="219"/>
      <c r="BP11" s="219"/>
      <c r="BQ11" s="224">
        <v>5</v>
      </c>
      <c r="BR11" s="225"/>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20"/>
    </row>
    <row r="12" spans="1:131" s="221" customFormat="1" ht="26.25" customHeight="1" x14ac:dyDescent="0.15">
      <c r="A12" s="22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8"/>
      <c r="BA12" s="218"/>
      <c r="BB12" s="218"/>
      <c r="BC12" s="218"/>
      <c r="BD12" s="218"/>
      <c r="BE12" s="219"/>
      <c r="BF12" s="219"/>
      <c r="BG12" s="219"/>
      <c r="BH12" s="219"/>
      <c r="BI12" s="219"/>
      <c r="BJ12" s="219"/>
      <c r="BK12" s="219"/>
      <c r="BL12" s="219"/>
      <c r="BM12" s="219"/>
      <c r="BN12" s="219"/>
      <c r="BO12" s="219"/>
      <c r="BP12" s="219"/>
      <c r="BQ12" s="224">
        <v>6</v>
      </c>
      <c r="BR12" s="225"/>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20"/>
    </row>
    <row r="13" spans="1:131" s="221" customFormat="1" ht="26.25" customHeight="1" x14ac:dyDescent="0.15">
      <c r="A13" s="22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8"/>
      <c r="BA13" s="218"/>
      <c r="BB13" s="218"/>
      <c r="BC13" s="218"/>
      <c r="BD13" s="218"/>
      <c r="BE13" s="219"/>
      <c r="BF13" s="219"/>
      <c r="BG13" s="219"/>
      <c r="BH13" s="219"/>
      <c r="BI13" s="219"/>
      <c r="BJ13" s="219"/>
      <c r="BK13" s="219"/>
      <c r="BL13" s="219"/>
      <c r="BM13" s="219"/>
      <c r="BN13" s="219"/>
      <c r="BO13" s="219"/>
      <c r="BP13" s="219"/>
      <c r="BQ13" s="224">
        <v>7</v>
      </c>
      <c r="BR13" s="225"/>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20"/>
    </row>
    <row r="14" spans="1:131" s="221" customFormat="1" ht="26.25" customHeight="1" x14ac:dyDescent="0.15">
      <c r="A14" s="22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8"/>
      <c r="BA14" s="218"/>
      <c r="BB14" s="218"/>
      <c r="BC14" s="218"/>
      <c r="BD14" s="218"/>
      <c r="BE14" s="219"/>
      <c r="BF14" s="219"/>
      <c r="BG14" s="219"/>
      <c r="BH14" s="219"/>
      <c r="BI14" s="219"/>
      <c r="BJ14" s="219"/>
      <c r="BK14" s="219"/>
      <c r="BL14" s="219"/>
      <c r="BM14" s="219"/>
      <c r="BN14" s="219"/>
      <c r="BO14" s="219"/>
      <c r="BP14" s="219"/>
      <c r="BQ14" s="224">
        <v>8</v>
      </c>
      <c r="BR14" s="225"/>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20"/>
    </row>
    <row r="15" spans="1:131" s="221" customFormat="1" ht="26.25" customHeight="1" x14ac:dyDescent="0.15">
      <c r="A15" s="22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8"/>
      <c r="BA15" s="218"/>
      <c r="BB15" s="218"/>
      <c r="BC15" s="218"/>
      <c r="BD15" s="218"/>
      <c r="BE15" s="219"/>
      <c r="BF15" s="219"/>
      <c r="BG15" s="219"/>
      <c r="BH15" s="219"/>
      <c r="BI15" s="219"/>
      <c r="BJ15" s="219"/>
      <c r="BK15" s="219"/>
      <c r="BL15" s="219"/>
      <c r="BM15" s="219"/>
      <c r="BN15" s="219"/>
      <c r="BO15" s="219"/>
      <c r="BP15" s="219"/>
      <c r="BQ15" s="224">
        <v>9</v>
      </c>
      <c r="BR15" s="225"/>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20"/>
    </row>
    <row r="16" spans="1:131" s="221" customFormat="1" ht="26.25" customHeight="1" x14ac:dyDescent="0.15">
      <c r="A16" s="22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8"/>
      <c r="BA16" s="218"/>
      <c r="BB16" s="218"/>
      <c r="BC16" s="218"/>
      <c r="BD16" s="218"/>
      <c r="BE16" s="219"/>
      <c r="BF16" s="219"/>
      <c r="BG16" s="219"/>
      <c r="BH16" s="219"/>
      <c r="BI16" s="219"/>
      <c r="BJ16" s="219"/>
      <c r="BK16" s="219"/>
      <c r="BL16" s="219"/>
      <c r="BM16" s="219"/>
      <c r="BN16" s="219"/>
      <c r="BO16" s="219"/>
      <c r="BP16" s="219"/>
      <c r="BQ16" s="224">
        <v>10</v>
      </c>
      <c r="BR16" s="225"/>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20"/>
    </row>
    <row r="17" spans="1:131" s="221" customFormat="1" ht="26.25" customHeight="1" x14ac:dyDescent="0.15">
      <c r="A17" s="22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8"/>
      <c r="BA17" s="218"/>
      <c r="BB17" s="218"/>
      <c r="BC17" s="218"/>
      <c r="BD17" s="218"/>
      <c r="BE17" s="219"/>
      <c r="BF17" s="219"/>
      <c r="BG17" s="219"/>
      <c r="BH17" s="219"/>
      <c r="BI17" s="219"/>
      <c r="BJ17" s="219"/>
      <c r="BK17" s="219"/>
      <c r="BL17" s="219"/>
      <c r="BM17" s="219"/>
      <c r="BN17" s="219"/>
      <c r="BO17" s="219"/>
      <c r="BP17" s="219"/>
      <c r="BQ17" s="224">
        <v>11</v>
      </c>
      <c r="BR17" s="225"/>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20"/>
    </row>
    <row r="18" spans="1:131" s="221" customFormat="1" ht="26.25" customHeight="1" x14ac:dyDescent="0.15">
      <c r="A18" s="22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8"/>
      <c r="BA18" s="218"/>
      <c r="BB18" s="218"/>
      <c r="BC18" s="218"/>
      <c r="BD18" s="218"/>
      <c r="BE18" s="219"/>
      <c r="BF18" s="219"/>
      <c r="BG18" s="219"/>
      <c r="BH18" s="219"/>
      <c r="BI18" s="219"/>
      <c r="BJ18" s="219"/>
      <c r="BK18" s="219"/>
      <c r="BL18" s="219"/>
      <c r="BM18" s="219"/>
      <c r="BN18" s="219"/>
      <c r="BO18" s="219"/>
      <c r="BP18" s="219"/>
      <c r="BQ18" s="224">
        <v>12</v>
      </c>
      <c r="BR18" s="225"/>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20"/>
    </row>
    <row r="19" spans="1:131" s="221" customFormat="1" ht="26.25" customHeight="1" x14ac:dyDescent="0.15">
      <c r="A19" s="22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8"/>
      <c r="BA19" s="218"/>
      <c r="BB19" s="218"/>
      <c r="BC19" s="218"/>
      <c r="BD19" s="218"/>
      <c r="BE19" s="219"/>
      <c r="BF19" s="219"/>
      <c r="BG19" s="219"/>
      <c r="BH19" s="219"/>
      <c r="BI19" s="219"/>
      <c r="BJ19" s="219"/>
      <c r="BK19" s="219"/>
      <c r="BL19" s="219"/>
      <c r="BM19" s="219"/>
      <c r="BN19" s="219"/>
      <c r="BO19" s="219"/>
      <c r="BP19" s="219"/>
      <c r="BQ19" s="224">
        <v>13</v>
      </c>
      <c r="BR19" s="225"/>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20"/>
    </row>
    <row r="20" spans="1:131" s="221" customFormat="1" ht="26.25" customHeight="1" x14ac:dyDescent="0.15">
      <c r="A20" s="22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8"/>
      <c r="BA20" s="218"/>
      <c r="BB20" s="218"/>
      <c r="BC20" s="218"/>
      <c r="BD20" s="218"/>
      <c r="BE20" s="219"/>
      <c r="BF20" s="219"/>
      <c r="BG20" s="219"/>
      <c r="BH20" s="219"/>
      <c r="BI20" s="219"/>
      <c r="BJ20" s="219"/>
      <c r="BK20" s="219"/>
      <c r="BL20" s="219"/>
      <c r="BM20" s="219"/>
      <c r="BN20" s="219"/>
      <c r="BO20" s="219"/>
      <c r="BP20" s="219"/>
      <c r="BQ20" s="224">
        <v>14</v>
      </c>
      <c r="BR20" s="225"/>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20"/>
    </row>
    <row r="21" spans="1:131" s="221" customFormat="1" ht="26.25" customHeight="1" thickBot="1" x14ac:dyDescent="0.2">
      <c r="A21" s="22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8"/>
      <c r="BA21" s="218"/>
      <c r="BB21" s="218"/>
      <c r="BC21" s="218"/>
      <c r="BD21" s="218"/>
      <c r="BE21" s="219"/>
      <c r="BF21" s="219"/>
      <c r="BG21" s="219"/>
      <c r="BH21" s="219"/>
      <c r="BI21" s="219"/>
      <c r="BJ21" s="219"/>
      <c r="BK21" s="219"/>
      <c r="BL21" s="219"/>
      <c r="BM21" s="219"/>
      <c r="BN21" s="219"/>
      <c r="BO21" s="219"/>
      <c r="BP21" s="219"/>
      <c r="BQ21" s="224">
        <v>15</v>
      </c>
      <c r="BR21" s="225"/>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20"/>
    </row>
    <row r="22" spans="1:131" s="221" customFormat="1" ht="26.25" customHeight="1" x14ac:dyDescent="0.15">
      <c r="A22" s="224">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340</v>
      </c>
      <c r="BA22" s="816"/>
      <c r="BB22" s="816"/>
      <c r="BC22" s="816"/>
      <c r="BD22" s="817"/>
      <c r="BE22" s="219"/>
      <c r="BF22" s="219"/>
      <c r="BG22" s="219"/>
      <c r="BH22" s="219"/>
      <c r="BI22" s="219"/>
      <c r="BJ22" s="219"/>
      <c r="BK22" s="219"/>
      <c r="BL22" s="219"/>
      <c r="BM22" s="219"/>
      <c r="BN22" s="219"/>
      <c r="BO22" s="219"/>
      <c r="BP22" s="219"/>
      <c r="BQ22" s="224">
        <v>16</v>
      </c>
      <c r="BR22" s="225"/>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20"/>
    </row>
    <row r="23" spans="1:131" s="221" customFormat="1" ht="26.25" customHeight="1" thickBot="1" x14ac:dyDescent="0.2">
      <c r="A23" s="226" t="s">
        <v>341</v>
      </c>
      <c r="B23" s="799" t="s">
        <v>342</v>
      </c>
      <c r="C23" s="800"/>
      <c r="D23" s="800"/>
      <c r="E23" s="800"/>
      <c r="F23" s="800"/>
      <c r="G23" s="800"/>
      <c r="H23" s="800"/>
      <c r="I23" s="800"/>
      <c r="J23" s="800"/>
      <c r="K23" s="800"/>
      <c r="L23" s="800"/>
      <c r="M23" s="800"/>
      <c r="N23" s="800"/>
      <c r="O23" s="800"/>
      <c r="P23" s="801"/>
      <c r="Q23" s="802">
        <f>Q7</f>
        <v>18373</v>
      </c>
      <c r="R23" s="803"/>
      <c r="S23" s="803"/>
      <c r="T23" s="803"/>
      <c r="U23" s="803"/>
      <c r="V23" s="803">
        <f>V7</f>
        <v>17908</v>
      </c>
      <c r="W23" s="803"/>
      <c r="X23" s="803"/>
      <c r="Y23" s="803"/>
      <c r="Z23" s="803"/>
      <c r="AA23" s="803">
        <f>AA7</f>
        <v>465</v>
      </c>
      <c r="AB23" s="803"/>
      <c r="AC23" s="803"/>
      <c r="AD23" s="803"/>
      <c r="AE23" s="804"/>
      <c r="AF23" s="805">
        <v>445</v>
      </c>
      <c r="AG23" s="803"/>
      <c r="AH23" s="803"/>
      <c r="AI23" s="803"/>
      <c r="AJ23" s="806"/>
      <c r="AK23" s="807"/>
      <c r="AL23" s="808"/>
      <c r="AM23" s="808"/>
      <c r="AN23" s="808"/>
      <c r="AO23" s="808"/>
      <c r="AP23" s="803">
        <f>AP7</f>
        <v>22182</v>
      </c>
      <c r="AQ23" s="803"/>
      <c r="AR23" s="803"/>
      <c r="AS23" s="803"/>
      <c r="AT23" s="803"/>
      <c r="AU23" s="819"/>
      <c r="AV23" s="819"/>
      <c r="AW23" s="819"/>
      <c r="AX23" s="819"/>
      <c r="AY23" s="820"/>
      <c r="AZ23" s="821" t="s">
        <v>343</v>
      </c>
      <c r="BA23" s="822"/>
      <c r="BB23" s="822"/>
      <c r="BC23" s="822"/>
      <c r="BD23" s="823"/>
      <c r="BE23" s="219"/>
      <c r="BF23" s="219"/>
      <c r="BG23" s="219"/>
      <c r="BH23" s="219"/>
      <c r="BI23" s="219"/>
      <c r="BJ23" s="219"/>
      <c r="BK23" s="219"/>
      <c r="BL23" s="219"/>
      <c r="BM23" s="219"/>
      <c r="BN23" s="219"/>
      <c r="BO23" s="219"/>
      <c r="BP23" s="219"/>
      <c r="BQ23" s="224">
        <v>17</v>
      </c>
      <c r="BR23" s="225"/>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20"/>
    </row>
    <row r="24" spans="1:131" s="221" customFormat="1" ht="26.25" customHeight="1" x14ac:dyDescent="0.15">
      <c r="A24" s="818" t="s">
        <v>344</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8"/>
      <c r="BA24" s="218"/>
      <c r="BB24" s="218"/>
      <c r="BC24" s="218"/>
      <c r="BD24" s="218"/>
      <c r="BE24" s="219"/>
      <c r="BF24" s="219"/>
      <c r="BG24" s="219"/>
      <c r="BH24" s="219"/>
      <c r="BI24" s="219"/>
      <c r="BJ24" s="219"/>
      <c r="BK24" s="219"/>
      <c r="BL24" s="219"/>
      <c r="BM24" s="219"/>
      <c r="BN24" s="219"/>
      <c r="BO24" s="219"/>
      <c r="BP24" s="219"/>
      <c r="BQ24" s="224">
        <v>18</v>
      </c>
      <c r="BR24" s="225"/>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20"/>
    </row>
    <row r="25" spans="1:131" ht="26.25" customHeight="1" thickBot="1" x14ac:dyDescent="0.2">
      <c r="A25" s="735" t="s">
        <v>345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8"/>
      <c r="BK25" s="218"/>
      <c r="BL25" s="218"/>
      <c r="BM25" s="218"/>
      <c r="BN25" s="218"/>
      <c r="BO25" s="227"/>
      <c r="BP25" s="227"/>
      <c r="BQ25" s="224">
        <v>19</v>
      </c>
      <c r="BR25" s="225"/>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6"/>
    </row>
    <row r="26" spans="1:131" ht="26.25" customHeight="1" x14ac:dyDescent="0.15">
      <c r="A26" s="737" t="s">
        <v>322</v>
      </c>
      <c r="B26" s="738"/>
      <c r="C26" s="738"/>
      <c r="D26" s="738"/>
      <c r="E26" s="738"/>
      <c r="F26" s="738"/>
      <c r="G26" s="738"/>
      <c r="H26" s="738"/>
      <c r="I26" s="738"/>
      <c r="J26" s="738"/>
      <c r="K26" s="738"/>
      <c r="L26" s="738"/>
      <c r="M26" s="738"/>
      <c r="N26" s="738"/>
      <c r="O26" s="738"/>
      <c r="P26" s="739"/>
      <c r="Q26" s="743" t="s">
        <v>346</v>
      </c>
      <c r="R26" s="744"/>
      <c r="S26" s="744"/>
      <c r="T26" s="744"/>
      <c r="U26" s="745"/>
      <c r="V26" s="743" t="s">
        <v>347</v>
      </c>
      <c r="W26" s="744"/>
      <c r="X26" s="744"/>
      <c r="Y26" s="744"/>
      <c r="Z26" s="745"/>
      <c r="AA26" s="743" t="s">
        <v>348</v>
      </c>
      <c r="AB26" s="744"/>
      <c r="AC26" s="744"/>
      <c r="AD26" s="744"/>
      <c r="AE26" s="744"/>
      <c r="AF26" s="824" t="s">
        <v>349</v>
      </c>
      <c r="AG26" s="825"/>
      <c r="AH26" s="825"/>
      <c r="AI26" s="825"/>
      <c r="AJ26" s="826"/>
      <c r="AK26" s="744" t="s">
        <v>350</v>
      </c>
      <c r="AL26" s="744"/>
      <c r="AM26" s="744"/>
      <c r="AN26" s="744"/>
      <c r="AO26" s="745"/>
      <c r="AP26" s="743" t="s">
        <v>351</v>
      </c>
      <c r="AQ26" s="744"/>
      <c r="AR26" s="744"/>
      <c r="AS26" s="744"/>
      <c r="AT26" s="745"/>
      <c r="AU26" s="743" t="s">
        <v>352</v>
      </c>
      <c r="AV26" s="744"/>
      <c r="AW26" s="744"/>
      <c r="AX26" s="744"/>
      <c r="AY26" s="745"/>
      <c r="AZ26" s="743" t="s">
        <v>353</v>
      </c>
      <c r="BA26" s="744"/>
      <c r="BB26" s="744"/>
      <c r="BC26" s="744"/>
      <c r="BD26" s="745"/>
      <c r="BE26" s="743" t="s">
        <v>329</v>
      </c>
      <c r="BF26" s="744"/>
      <c r="BG26" s="744"/>
      <c r="BH26" s="744"/>
      <c r="BI26" s="750"/>
      <c r="BJ26" s="218"/>
      <c r="BK26" s="218"/>
      <c r="BL26" s="218"/>
      <c r="BM26" s="218"/>
      <c r="BN26" s="218"/>
      <c r="BO26" s="227"/>
      <c r="BP26" s="227"/>
      <c r="BQ26" s="224">
        <v>20</v>
      </c>
      <c r="BR26" s="225"/>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6"/>
    </row>
    <row r="27" spans="1:131" ht="26.25" customHeight="1" thickBot="1" x14ac:dyDescent="0.2">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8"/>
      <c r="BK27" s="218"/>
      <c r="BL27" s="218"/>
      <c r="BM27" s="218"/>
      <c r="BN27" s="218"/>
      <c r="BO27" s="227"/>
      <c r="BP27" s="227"/>
      <c r="BQ27" s="224">
        <v>21</v>
      </c>
      <c r="BR27" s="225"/>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6"/>
    </row>
    <row r="28" spans="1:131" ht="26.25" customHeight="1" thickTop="1" x14ac:dyDescent="0.15">
      <c r="A28" s="228">
        <v>1</v>
      </c>
      <c r="B28" s="759" t="s">
        <v>354</v>
      </c>
      <c r="C28" s="760"/>
      <c r="D28" s="760"/>
      <c r="E28" s="760"/>
      <c r="F28" s="760"/>
      <c r="G28" s="760"/>
      <c r="H28" s="760"/>
      <c r="I28" s="760"/>
      <c r="J28" s="760"/>
      <c r="K28" s="760"/>
      <c r="L28" s="760"/>
      <c r="M28" s="760"/>
      <c r="N28" s="760"/>
      <c r="O28" s="760"/>
      <c r="P28" s="761"/>
      <c r="Q28" s="832">
        <v>2934</v>
      </c>
      <c r="R28" s="833"/>
      <c r="S28" s="833"/>
      <c r="T28" s="833"/>
      <c r="U28" s="833"/>
      <c r="V28" s="833">
        <v>2922</v>
      </c>
      <c r="W28" s="833"/>
      <c r="X28" s="833"/>
      <c r="Y28" s="833"/>
      <c r="Z28" s="833"/>
      <c r="AA28" s="833">
        <v>12</v>
      </c>
      <c r="AB28" s="833"/>
      <c r="AC28" s="833"/>
      <c r="AD28" s="833"/>
      <c r="AE28" s="834"/>
      <c r="AF28" s="835">
        <v>12</v>
      </c>
      <c r="AG28" s="833"/>
      <c r="AH28" s="833"/>
      <c r="AI28" s="833"/>
      <c r="AJ28" s="836"/>
      <c r="AK28" s="837">
        <v>245</v>
      </c>
      <c r="AL28" s="838"/>
      <c r="AM28" s="838"/>
      <c r="AN28" s="838"/>
      <c r="AO28" s="838"/>
      <c r="AP28" s="838" t="s">
        <v>603</v>
      </c>
      <c r="AQ28" s="838"/>
      <c r="AR28" s="838"/>
      <c r="AS28" s="838"/>
      <c r="AT28" s="838"/>
      <c r="AU28" s="838" t="s">
        <v>603</v>
      </c>
      <c r="AV28" s="838"/>
      <c r="AW28" s="838"/>
      <c r="AX28" s="838"/>
      <c r="AY28" s="838"/>
      <c r="AZ28" s="839">
        <v>0</v>
      </c>
      <c r="BA28" s="839"/>
      <c r="BB28" s="839"/>
      <c r="BC28" s="839"/>
      <c r="BD28" s="839"/>
      <c r="BE28" s="830"/>
      <c r="BF28" s="830"/>
      <c r="BG28" s="830"/>
      <c r="BH28" s="830"/>
      <c r="BI28" s="831"/>
      <c r="BJ28" s="218"/>
      <c r="BK28" s="218"/>
      <c r="BL28" s="218"/>
      <c r="BM28" s="218"/>
      <c r="BN28" s="218"/>
      <c r="BO28" s="227"/>
      <c r="BP28" s="227"/>
      <c r="BQ28" s="224">
        <v>22</v>
      </c>
      <c r="BR28" s="225"/>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6"/>
    </row>
    <row r="29" spans="1:131" ht="26.25" customHeight="1" x14ac:dyDescent="0.15">
      <c r="A29" s="228">
        <v>2</v>
      </c>
      <c r="B29" s="790" t="s">
        <v>355</v>
      </c>
      <c r="C29" s="791"/>
      <c r="D29" s="791"/>
      <c r="E29" s="791"/>
      <c r="F29" s="791"/>
      <c r="G29" s="791"/>
      <c r="H29" s="791"/>
      <c r="I29" s="791"/>
      <c r="J29" s="791"/>
      <c r="K29" s="791"/>
      <c r="L29" s="791"/>
      <c r="M29" s="791"/>
      <c r="N29" s="791"/>
      <c r="O29" s="791"/>
      <c r="P29" s="792"/>
      <c r="Q29" s="793">
        <v>2343</v>
      </c>
      <c r="R29" s="794"/>
      <c r="S29" s="794"/>
      <c r="T29" s="794"/>
      <c r="U29" s="794"/>
      <c r="V29" s="794">
        <v>2299</v>
      </c>
      <c r="W29" s="794"/>
      <c r="X29" s="794"/>
      <c r="Y29" s="794"/>
      <c r="Z29" s="794"/>
      <c r="AA29" s="794">
        <v>44</v>
      </c>
      <c r="AB29" s="794"/>
      <c r="AC29" s="794"/>
      <c r="AD29" s="794"/>
      <c r="AE29" s="795"/>
      <c r="AF29" s="796">
        <v>44</v>
      </c>
      <c r="AG29" s="797"/>
      <c r="AH29" s="797"/>
      <c r="AI29" s="797"/>
      <c r="AJ29" s="798"/>
      <c r="AK29" s="844">
        <v>353</v>
      </c>
      <c r="AL29" s="840"/>
      <c r="AM29" s="840"/>
      <c r="AN29" s="840"/>
      <c r="AO29" s="840"/>
      <c r="AP29" s="840" t="s">
        <v>604</v>
      </c>
      <c r="AQ29" s="840"/>
      <c r="AR29" s="840"/>
      <c r="AS29" s="840"/>
      <c r="AT29" s="840"/>
      <c r="AU29" s="840" t="s">
        <v>603</v>
      </c>
      <c r="AV29" s="840"/>
      <c r="AW29" s="840"/>
      <c r="AX29" s="840"/>
      <c r="AY29" s="840"/>
      <c r="AZ29" s="841">
        <v>0</v>
      </c>
      <c r="BA29" s="841"/>
      <c r="BB29" s="841"/>
      <c r="BC29" s="841"/>
      <c r="BD29" s="841"/>
      <c r="BE29" s="842"/>
      <c r="BF29" s="842"/>
      <c r="BG29" s="842"/>
      <c r="BH29" s="842"/>
      <c r="BI29" s="843"/>
      <c r="BJ29" s="218"/>
      <c r="BK29" s="218"/>
      <c r="BL29" s="218"/>
      <c r="BM29" s="218"/>
      <c r="BN29" s="218"/>
      <c r="BO29" s="227"/>
      <c r="BP29" s="227"/>
      <c r="BQ29" s="224">
        <v>23</v>
      </c>
      <c r="BR29" s="225"/>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6"/>
    </row>
    <row r="30" spans="1:131" ht="26.25" customHeight="1" x14ac:dyDescent="0.15">
      <c r="A30" s="228">
        <v>3</v>
      </c>
      <c r="B30" s="790" t="s">
        <v>356</v>
      </c>
      <c r="C30" s="791"/>
      <c r="D30" s="791"/>
      <c r="E30" s="791"/>
      <c r="F30" s="791"/>
      <c r="G30" s="791"/>
      <c r="H30" s="791"/>
      <c r="I30" s="791"/>
      <c r="J30" s="791"/>
      <c r="K30" s="791"/>
      <c r="L30" s="791"/>
      <c r="M30" s="791"/>
      <c r="N30" s="791"/>
      <c r="O30" s="791"/>
      <c r="P30" s="792"/>
      <c r="Q30" s="793">
        <v>408</v>
      </c>
      <c r="R30" s="794"/>
      <c r="S30" s="794"/>
      <c r="T30" s="794"/>
      <c r="U30" s="794"/>
      <c r="V30" s="794">
        <v>408</v>
      </c>
      <c r="W30" s="794"/>
      <c r="X30" s="794"/>
      <c r="Y30" s="794"/>
      <c r="Z30" s="794"/>
      <c r="AA30" s="794">
        <v>0</v>
      </c>
      <c r="AB30" s="794"/>
      <c r="AC30" s="794"/>
      <c r="AD30" s="794"/>
      <c r="AE30" s="795"/>
      <c r="AF30" s="796">
        <v>0</v>
      </c>
      <c r="AG30" s="797"/>
      <c r="AH30" s="797"/>
      <c r="AI30" s="797"/>
      <c r="AJ30" s="798"/>
      <c r="AK30" s="844">
        <v>145</v>
      </c>
      <c r="AL30" s="840"/>
      <c r="AM30" s="840"/>
      <c r="AN30" s="840"/>
      <c r="AO30" s="840"/>
      <c r="AP30" s="840" t="s">
        <v>604</v>
      </c>
      <c r="AQ30" s="840"/>
      <c r="AR30" s="840"/>
      <c r="AS30" s="840"/>
      <c r="AT30" s="840"/>
      <c r="AU30" s="840" t="s">
        <v>603</v>
      </c>
      <c r="AV30" s="840"/>
      <c r="AW30" s="840"/>
      <c r="AX30" s="840"/>
      <c r="AY30" s="840"/>
      <c r="AZ30" s="841">
        <v>0</v>
      </c>
      <c r="BA30" s="841"/>
      <c r="BB30" s="841"/>
      <c r="BC30" s="841"/>
      <c r="BD30" s="841"/>
      <c r="BE30" s="842"/>
      <c r="BF30" s="842"/>
      <c r="BG30" s="842"/>
      <c r="BH30" s="842"/>
      <c r="BI30" s="843"/>
      <c r="BJ30" s="218"/>
      <c r="BK30" s="218"/>
      <c r="BL30" s="218"/>
      <c r="BM30" s="218"/>
      <c r="BN30" s="218"/>
      <c r="BO30" s="227"/>
      <c r="BP30" s="227"/>
      <c r="BQ30" s="224">
        <v>24</v>
      </c>
      <c r="BR30" s="225"/>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6"/>
    </row>
    <row r="31" spans="1:131" ht="26.25" customHeight="1" x14ac:dyDescent="0.15">
      <c r="A31" s="228">
        <v>4</v>
      </c>
      <c r="B31" s="790" t="s">
        <v>357</v>
      </c>
      <c r="C31" s="791"/>
      <c r="D31" s="791"/>
      <c r="E31" s="791"/>
      <c r="F31" s="791"/>
      <c r="G31" s="791"/>
      <c r="H31" s="791"/>
      <c r="I31" s="791"/>
      <c r="J31" s="791"/>
      <c r="K31" s="791"/>
      <c r="L31" s="791"/>
      <c r="M31" s="791"/>
      <c r="N31" s="791"/>
      <c r="O31" s="791"/>
      <c r="P31" s="792"/>
      <c r="Q31" s="793">
        <v>577</v>
      </c>
      <c r="R31" s="794"/>
      <c r="S31" s="794"/>
      <c r="T31" s="794"/>
      <c r="U31" s="794"/>
      <c r="V31" s="794">
        <v>634</v>
      </c>
      <c r="W31" s="794"/>
      <c r="X31" s="794"/>
      <c r="Y31" s="794"/>
      <c r="Z31" s="794"/>
      <c r="AA31" s="794">
        <v>58</v>
      </c>
      <c r="AB31" s="794"/>
      <c r="AC31" s="794"/>
      <c r="AD31" s="794"/>
      <c r="AE31" s="795"/>
      <c r="AF31" s="796">
        <v>374</v>
      </c>
      <c r="AG31" s="797"/>
      <c r="AH31" s="797"/>
      <c r="AI31" s="797"/>
      <c r="AJ31" s="798"/>
      <c r="AK31" s="844">
        <v>61</v>
      </c>
      <c r="AL31" s="840"/>
      <c r="AM31" s="840"/>
      <c r="AN31" s="840"/>
      <c r="AO31" s="840"/>
      <c r="AP31" s="840">
        <v>533</v>
      </c>
      <c r="AQ31" s="840"/>
      <c r="AR31" s="840"/>
      <c r="AS31" s="840"/>
      <c r="AT31" s="840"/>
      <c r="AU31" s="840">
        <v>27</v>
      </c>
      <c r="AV31" s="840"/>
      <c r="AW31" s="840"/>
      <c r="AX31" s="840"/>
      <c r="AY31" s="840"/>
      <c r="AZ31" s="841">
        <v>0</v>
      </c>
      <c r="BA31" s="841"/>
      <c r="BB31" s="841"/>
      <c r="BC31" s="841"/>
      <c r="BD31" s="841"/>
      <c r="BE31" s="842" t="s">
        <v>358</v>
      </c>
      <c r="BF31" s="842"/>
      <c r="BG31" s="842"/>
      <c r="BH31" s="842"/>
      <c r="BI31" s="843"/>
      <c r="BJ31" s="218"/>
      <c r="BK31" s="218"/>
      <c r="BL31" s="218"/>
      <c r="BM31" s="218"/>
      <c r="BN31" s="218"/>
      <c r="BO31" s="227"/>
      <c r="BP31" s="227"/>
      <c r="BQ31" s="224">
        <v>25</v>
      </c>
      <c r="BR31" s="225"/>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6"/>
    </row>
    <row r="32" spans="1:131" ht="26.25" customHeight="1" x14ac:dyDescent="0.15">
      <c r="A32" s="228">
        <v>5</v>
      </c>
      <c r="B32" s="790" t="s">
        <v>359</v>
      </c>
      <c r="C32" s="791"/>
      <c r="D32" s="791"/>
      <c r="E32" s="791"/>
      <c r="F32" s="791"/>
      <c r="G32" s="791"/>
      <c r="H32" s="791"/>
      <c r="I32" s="791"/>
      <c r="J32" s="791"/>
      <c r="K32" s="791"/>
      <c r="L32" s="791"/>
      <c r="M32" s="791"/>
      <c r="N32" s="791"/>
      <c r="O32" s="791"/>
      <c r="P32" s="792"/>
      <c r="Q32" s="793">
        <v>5201</v>
      </c>
      <c r="R32" s="794"/>
      <c r="S32" s="794"/>
      <c r="T32" s="794"/>
      <c r="U32" s="794"/>
      <c r="V32" s="794">
        <v>4725</v>
      </c>
      <c r="W32" s="794"/>
      <c r="X32" s="794"/>
      <c r="Y32" s="794"/>
      <c r="Z32" s="794"/>
      <c r="AA32" s="794">
        <v>476</v>
      </c>
      <c r="AB32" s="794"/>
      <c r="AC32" s="794"/>
      <c r="AD32" s="794"/>
      <c r="AE32" s="795"/>
      <c r="AF32" s="796">
        <v>661</v>
      </c>
      <c r="AG32" s="797"/>
      <c r="AH32" s="797"/>
      <c r="AI32" s="797"/>
      <c r="AJ32" s="798"/>
      <c r="AK32" s="844">
        <v>970</v>
      </c>
      <c r="AL32" s="840"/>
      <c r="AM32" s="840"/>
      <c r="AN32" s="840"/>
      <c r="AO32" s="840"/>
      <c r="AP32" s="840">
        <v>6355</v>
      </c>
      <c r="AQ32" s="840"/>
      <c r="AR32" s="840"/>
      <c r="AS32" s="840"/>
      <c r="AT32" s="840"/>
      <c r="AU32" s="840">
        <v>4182</v>
      </c>
      <c r="AV32" s="840"/>
      <c r="AW32" s="840"/>
      <c r="AX32" s="840"/>
      <c r="AY32" s="840"/>
      <c r="AZ32" s="841">
        <v>0</v>
      </c>
      <c r="BA32" s="841"/>
      <c r="BB32" s="841"/>
      <c r="BC32" s="841"/>
      <c r="BD32" s="841"/>
      <c r="BE32" s="842" t="s">
        <v>360</v>
      </c>
      <c r="BF32" s="842"/>
      <c r="BG32" s="842"/>
      <c r="BH32" s="842"/>
      <c r="BI32" s="843"/>
      <c r="BJ32" s="218"/>
      <c r="BK32" s="218"/>
      <c r="BL32" s="218"/>
      <c r="BM32" s="218"/>
      <c r="BN32" s="218"/>
      <c r="BO32" s="227"/>
      <c r="BP32" s="227"/>
      <c r="BQ32" s="224">
        <v>26</v>
      </c>
      <c r="BR32" s="225"/>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6"/>
    </row>
    <row r="33" spans="1:131" ht="26.25" customHeight="1" x14ac:dyDescent="0.15">
      <c r="A33" s="228">
        <v>6</v>
      </c>
      <c r="B33" s="790" t="s">
        <v>361</v>
      </c>
      <c r="C33" s="791"/>
      <c r="D33" s="791"/>
      <c r="E33" s="791"/>
      <c r="F33" s="791"/>
      <c r="G33" s="791"/>
      <c r="H33" s="791"/>
      <c r="I33" s="791"/>
      <c r="J33" s="791"/>
      <c r="K33" s="791"/>
      <c r="L33" s="791"/>
      <c r="M33" s="791"/>
      <c r="N33" s="791"/>
      <c r="O33" s="791"/>
      <c r="P33" s="792"/>
      <c r="Q33" s="793">
        <v>172</v>
      </c>
      <c r="R33" s="794"/>
      <c r="S33" s="794"/>
      <c r="T33" s="794"/>
      <c r="U33" s="794"/>
      <c r="V33" s="794">
        <v>159</v>
      </c>
      <c r="W33" s="794"/>
      <c r="X33" s="794"/>
      <c r="Y33" s="794"/>
      <c r="Z33" s="794"/>
      <c r="AA33" s="794">
        <v>13</v>
      </c>
      <c r="AB33" s="794"/>
      <c r="AC33" s="794"/>
      <c r="AD33" s="794"/>
      <c r="AE33" s="795"/>
      <c r="AF33" s="796">
        <v>13</v>
      </c>
      <c r="AG33" s="797"/>
      <c r="AH33" s="797"/>
      <c r="AI33" s="797"/>
      <c r="AJ33" s="798"/>
      <c r="AK33" s="844">
        <v>87</v>
      </c>
      <c r="AL33" s="840"/>
      <c r="AM33" s="840"/>
      <c r="AN33" s="840"/>
      <c r="AO33" s="840"/>
      <c r="AP33" s="840">
        <v>813</v>
      </c>
      <c r="AQ33" s="840"/>
      <c r="AR33" s="840"/>
      <c r="AS33" s="840"/>
      <c r="AT33" s="840"/>
      <c r="AU33" s="840">
        <v>732</v>
      </c>
      <c r="AV33" s="840"/>
      <c r="AW33" s="840"/>
      <c r="AX33" s="840"/>
      <c r="AY33" s="840"/>
      <c r="AZ33" s="841">
        <v>0</v>
      </c>
      <c r="BA33" s="841"/>
      <c r="BB33" s="841"/>
      <c r="BC33" s="841"/>
      <c r="BD33" s="841"/>
      <c r="BE33" s="842" t="s">
        <v>362</v>
      </c>
      <c r="BF33" s="842"/>
      <c r="BG33" s="842"/>
      <c r="BH33" s="842"/>
      <c r="BI33" s="843"/>
      <c r="BJ33" s="218"/>
      <c r="BK33" s="218"/>
      <c r="BL33" s="218"/>
      <c r="BM33" s="218"/>
      <c r="BN33" s="218"/>
      <c r="BO33" s="227"/>
      <c r="BP33" s="227"/>
      <c r="BQ33" s="224">
        <v>27</v>
      </c>
      <c r="BR33" s="225"/>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6"/>
    </row>
    <row r="34" spans="1:131" ht="26.25" customHeight="1" x14ac:dyDescent="0.15">
      <c r="A34" s="228">
        <v>7</v>
      </c>
      <c r="B34" s="790" t="s">
        <v>363</v>
      </c>
      <c r="C34" s="791"/>
      <c r="D34" s="791"/>
      <c r="E34" s="791"/>
      <c r="F34" s="791"/>
      <c r="G34" s="791"/>
      <c r="H34" s="791"/>
      <c r="I34" s="791"/>
      <c r="J34" s="791"/>
      <c r="K34" s="791"/>
      <c r="L34" s="791"/>
      <c r="M34" s="791"/>
      <c r="N34" s="791"/>
      <c r="O34" s="791"/>
      <c r="P34" s="792"/>
      <c r="Q34" s="793">
        <v>957</v>
      </c>
      <c r="R34" s="794"/>
      <c r="S34" s="794"/>
      <c r="T34" s="794"/>
      <c r="U34" s="794"/>
      <c r="V34" s="794">
        <v>944</v>
      </c>
      <c r="W34" s="794"/>
      <c r="X34" s="794"/>
      <c r="Y34" s="794"/>
      <c r="Z34" s="794"/>
      <c r="AA34" s="794">
        <v>13</v>
      </c>
      <c r="AB34" s="794"/>
      <c r="AC34" s="794"/>
      <c r="AD34" s="794"/>
      <c r="AE34" s="795"/>
      <c r="AF34" s="796">
        <v>13</v>
      </c>
      <c r="AG34" s="797"/>
      <c r="AH34" s="797"/>
      <c r="AI34" s="797"/>
      <c r="AJ34" s="798"/>
      <c r="AK34" s="844">
        <v>300</v>
      </c>
      <c r="AL34" s="840"/>
      <c r="AM34" s="840"/>
      <c r="AN34" s="840"/>
      <c r="AO34" s="840"/>
      <c r="AP34" s="840">
        <v>3578</v>
      </c>
      <c r="AQ34" s="840"/>
      <c r="AR34" s="840"/>
      <c r="AS34" s="840"/>
      <c r="AT34" s="840"/>
      <c r="AU34" s="840">
        <v>2619</v>
      </c>
      <c r="AV34" s="840"/>
      <c r="AW34" s="840"/>
      <c r="AX34" s="840"/>
      <c r="AY34" s="840"/>
      <c r="AZ34" s="841">
        <v>0</v>
      </c>
      <c r="BA34" s="841"/>
      <c r="BB34" s="841"/>
      <c r="BC34" s="841"/>
      <c r="BD34" s="841"/>
      <c r="BE34" s="842" t="s">
        <v>362</v>
      </c>
      <c r="BF34" s="842"/>
      <c r="BG34" s="842"/>
      <c r="BH34" s="842"/>
      <c r="BI34" s="843"/>
      <c r="BJ34" s="218"/>
      <c r="BK34" s="218"/>
      <c r="BL34" s="218"/>
      <c r="BM34" s="218"/>
      <c r="BN34" s="218"/>
      <c r="BO34" s="227"/>
      <c r="BP34" s="227"/>
      <c r="BQ34" s="224">
        <v>28</v>
      </c>
      <c r="BR34" s="225"/>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6"/>
    </row>
    <row r="35" spans="1:131" ht="26.25" customHeight="1" x14ac:dyDescent="0.15">
      <c r="A35" s="228">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44"/>
      <c r="AL35" s="840"/>
      <c r="AM35" s="840"/>
      <c r="AN35" s="840"/>
      <c r="AO35" s="840"/>
      <c r="AP35" s="840"/>
      <c r="AQ35" s="840"/>
      <c r="AR35" s="840"/>
      <c r="AS35" s="840"/>
      <c r="AT35" s="840"/>
      <c r="AU35" s="840"/>
      <c r="AV35" s="840"/>
      <c r="AW35" s="840"/>
      <c r="AX35" s="840"/>
      <c r="AY35" s="840"/>
      <c r="AZ35" s="841"/>
      <c r="BA35" s="841"/>
      <c r="BB35" s="841"/>
      <c r="BC35" s="841"/>
      <c r="BD35" s="841"/>
      <c r="BE35" s="842"/>
      <c r="BF35" s="842"/>
      <c r="BG35" s="842"/>
      <c r="BH35" s="842"/>
      <c r="BI35" s="843"/>
      <c r="BJ35" s="218"/>
      <c r="BK35" s="218"/>
      <c r="BL35" s="218"/>
      <c r="BM35" s="218"/>
      <c r="BN35" s="218"/>
      <c r="BO35" s="227"/>
      <c r="BP35" s="227"/>
      <c r="BQ35" s="224">
        <v>29</v>
      </c>
      <c r="BR35" s="225"/>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6"/>
    </row>
    <row r="36" spans="1:131" ht="26.25" customHeight="1" x14ac:dyDescent="0.15">
      <c r="A36" s="228">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44"/>
      <c r="AL36" s="840"/>
      <c r="AM36" s="840"/>
      <c r="AN36" s="840"/>
      <c r="AO36" s="840"/>
      <c r="AP36" s="840"/>
      <c r="AQ36" s="840"/>
      <c r="AR36" s="840"/>
      <c r="AS36" s="840"/>
      <c r="AT36" s="840"/>
      <c r="AU36" s="840"/>
      <c r="AV36" s="840"/>
      <c r="AW36" s="840"/>
      <c r="AX36" s="840"/>
      <c r="AY36" s="840"/>
      <c r="AZ36" s="841"/>
      <c r="BA36" s="841"/>
      <c r="BB36" s="841"/>
      <c r="BC36" s="841"/>
      <c r="BD36" s="841"/>
      <c r="BE36" s="842"/>
      <c r="BF36" s="842"/>
      <c r="BG36" s="842"/>
      <c r="BH36" s="842"/>
      <c r="BI36" s="843"/>
      <c r="BJ36" s="218"/>
      <c r="BK36" s="218"/>
      <c r="BL36" s="218"/>
      <c r="BM36" s="218"/>
      <c r="BN36" s="218"/>
      <c r="BO36" s="227"/>
      <c r="BP36" s="227"/>
      <c r="BQ36" s="224">
        <v>30</v>
      </c>
      <c r="BR36" s="225"/>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6"/>
    </row>
    <row r="37" spans="1:131" ht="26.25" customHeight="1" x14ac:dyDescent="0.15">
      <c r="A37" s="228">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4"/>
      <c r="AL37" s="840"/>
      <c r="AM37" s="840"/>
      <c r="AN37" s="840"/>
      <c r="AO37" s="840"/>
      <c r="AP37" s="840"/>
      <c r="AQ37" s="840"/>
      <c r="AR37" s="840"/>
      <c r="AS37" s="840"/>
      <c r="AT37" s="840"/>
      <c r="AU37" s="840"/>
      <c r="AV37" s="840"/>
      <c r="AW37" s="840"/>
      <c r="AX37" s="840"/>
      <c r="AY37" s="840"/>
      <c r="AZ37" s="841"/>
      <c r="BA37" s="841"/>
      <c r="BB37" s="841"/>
      <c r="BC37" s="841"/>
      <c r="BD37" s="841"/>
      <c r="BE37" s="842"/>
      <c r="BF37" s="842"/>
      <c r="BG37" s="842"/>
      <c r="BH37" s="842"/>
      <c r="BI37" s="843"/>
      <c r="BJ37" s="218"/>
      <c r="BK37" s="218"/>
      <c r="BL37" s="218"/>
      <c r="BM37" s="218"/>
      <c r="BN37" s="218"/>
      <c r="BO37" s="227"/>
      <c r="BP37" s="227"/>
      <c r="BQ37" s="224">
        <v>31</v>
      </c>
      <c r="BR37" s="225"/>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6"/>
    </row>
    <row r="38" spans="1:131" ht="26.25" customHeight="1" x14ac:dyDescent="0.15">
      <c r="A38" s="228">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4"/>
      <c r="AL38" s="840"/>
      <c r="AM38" s="840"/>
      <c r="AN38" s="840"/>
      <c r="AO38" s="840"/>
      <c r="AP38" s="840"/>
      <c r="AQ38" s="840"/>
      <c r="AR38" s="840"/>
      <c r="AS38" s="840"/>
      <c r="AT38" s="840"/>
      <c r="AU38" s="840"/>
      <c r="AV38" s="840"/>
      <c r="AW38" s="840"/>
      <c r="AX38" s="840"/>
      <c r="AY38" s="840"/>
      <c r="AZ38" s="841"/>
      <c r="BA38" s="841"/>
      <c r="BB38" s="841"/>
      <c r="BC38" s="841"/>
      <c r="BD38" s="841"/>
      <c r="BE38" s="842"/>
      <c r="BF38" s="842"/>
      <c r="BG38" s="842"/>
      <c r="BH38" s="842"/>
      <c r="BI38" s="843"/>
      <c r="BJ38" s="218"/>
      <c r="BK38" s="218"/>
      <c r="BL38" s="218"/>
      <c r="BM38" s="218"/>
      <c r="BN38" s="218"/>
      <c r="BO38" s="227"/>
      <c r="BP38" s="227"/>
      <c r="BQ38" s="224">
        <v>32</v>
      </c>
      <c r="BR38" s="225"/>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6"/>
    </row>
    <row r="39" spans="1:131" ht="26.25" customHeight="1" x14ac:dyDescent="0.15">
      <c r="A39" s="228">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4"/>
      <c r="AL39" s="840"/>
      <c r="AM39" s="840"/>
      <c r="AN39" s="840"/>
      <c r="AO39" s="840"/>
      <c r="AP39" s="840"/>
      <c r="AQ39" s="840"/>
      <c r="AR39" s="840"/>
      <c r="AS39" s="840"/>
      <c r="AT39" s="840"/>
      <c r="AU39" s="840"/>
      <c r="AV39" s="840"/>
      <c r="AW39" s="840"/>
      <c r="AX39" s="840"/>
      <c r="AY39" s="840"/>
      <c r="AZ39" s="841"/>
      <c r="BA39" s="841"/>
      <c r="BB39" s="841"/>
      <c r="BC39" s="841"/>
      <c r="BD39" s="841"/>
      <c r="BE39" s="842"/>
      <c r="BF39" s="842"/>
      <c r="BG39" s="842"/>
      <c r="BH39" s="842"/>
      <c r="BI39" s="843"/>
      <c r="BJ39" s="218"/>
      <c r="BK39" s="218"/>
      <c r="BL39" s="218"/>
      <c r="BM39" s="218"/>
      <c r="BN39" s="218"/>
      <c r="BO39" s="227"/>
      <c r="BP39" s="227"/>
      <c r="BQ39" s="224">
        <v>33</v>
      </c>
      <c r="BR39" s="225"/>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6"/>
    </row>
    <row r="40" spans="1:131" ht="26.25" customHeight="1" x14ac:dyDescent="0.15">
      <c r="A40" s="22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4"/>
      <c r="AL40" s="840"/>
      <c r="AM40" s="840"/>
      <c r="AN40" s="840"/>
      <c r="AO40" s="840"/>
      <c r="AP40" s="840"/>
      <c r="AQ40" s="840"/>
      <c r="AR40" s="840"/>
      <c r="AS40" s="840"/>
      <c r="AT40" s="840"/>
      <c r="AU40" s="840"/>
      <c r="AV40" s="840"/>
      <c r="AW40" s="840"/>
      <c r="AX40" s="840"/>
      <c r="AY40" s="840"/>
      <c r="AZ40" s="841"/>
      <c r="BA40" s="841"/>
      <c r="BB40" s="841"/>
      <c r="BC40" s="841"/>
      <c r="BD40" s="841"/>
      <c r="BE40" s="842"/>
      <c r="BF40" s="842"/>
      <c r="BG40" s="842"/>
      <c r="BH40" s="842"/>
      <c r="BI40" s="843"/>
      <c r="BJ40" s="218"/>
      <c r="BK40" s="218"/>
      <c r="BL40" s="218"/>
      <c r="BM40" s="218"/>
      <c r="BN40" s="218"/>
      <c r="BO40" s="227"/>
      <c r="BP40" s="227"/>
      <c r="BQ40" s="224">
        <v>34</v>
      </c>
      <c r="BR40" s="225"/>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6"/>
    </row>
    <row r="41" spans="1:131" ht="26.25" customHeight="1" x14ac:dyDescent="0.15">
      <c r="A41" s="22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4"/>
      <c r="AL41" s="840"/>
      <c r="AM41" s="840"/>
      <c r="AN41" s="840"/>
      <c r="AO41" s="840"/>
      <c r="AP41" s="840"/>
      <c r="AQ41" s="840"/>
      <c r="AR41" s="840"/>
      <c r="AS41" s="840"/>
      <c r="AT41" s="840"/>
      <c r="AU41" s="840"/>
      <c r="AV41" s="840"/>
      <c r="AW41" s="840"/>
      <c r="AX41" s="840"/>
      <c r="AY41" s="840"/>
      <c r="AZ41" s="841"/>
      <c r="BA41" s="841"/>
      <c r="BB41" s="841"/>
      <c r="BC41" s="841"/>
      <c r="BD41" s="841"/>
      <c r="BE41" s="842"/>
      <c r="BF41" s="842"/>
      <c r="BG41" s="842"/>
      <c r="BH41" s="842"/>
      <c r="BI41" s="843"/>
      <c r="BJ41" s="218"/>
      <c r="BK41" s="218"/>
      <c r="BL41" s="218"/>
      <c r="BM41" s="218"/>
      <c r="BN41" s="218"/>
      <c r="BO41" s="227"/>
      <c r="BP41" s="227"/>
      <c r="BQ41" s="224">
        <v>35</v>
      </c>
      <c r="BR41" s="225"/>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6"/>
    </row>
    <row r="42" spans="1:131" ht="26.25" customHeight="1" x14ac:dyDescent="0.15">
      <c r="A42" s="22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4"/>
      <c r="AL42" s="840"/>
      <c r="AM42" s="840"/>
      <c r="AN42" s="840"/>
      <c r="AO42" s="840"/>
      <c r="AP42" s="840"/>
      <c r="AQ42" s="840"/>
      <c r="AR42" s="840"/>
      <c r="AS42" s="840"/>
      <c r="AT42" s="840"/>
      <c r="AU42" s="840"/>
      <c r="AV42" s="840"/>
      <c r="AW42" s="840"/>
      <c r="AX42" s="840"/>
      <c r="AY42" s="840"/>
      <c r="AZ42" s="841"/>
      <c r="BA42" s="841"/>
      <c r="BB42" s="841"/>
      <c r="BC42" s="841"/>
      <c r="BD42" s="841"/>
      <c r="BE42" s="842"/>
      <c r="BF42" s="842"/>
      <c r="BG42" s="842"/>
      <c r="BH42" s="842"/>
      <c r="BI42" s="843"/>
      <c r="BJ42" s="218"/>
      <c r="BK42" s="218"/>
      <c r="BL42" s="218"/>
      <c r="BM42" s="218"/>
      <c r="BN42" s="218"/>
      <c r="BO42" s="227"/>
      <c r="BP42" s="227"/>
      <c r="BQ42" s="224">
        <v>36</v>
      </c>
      <c r="BR42" s="225"/>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6"/>
    </row>
    <row r="43" spans="1:131" ht="26.25" customHeight="1" x14ac:dyDescent="0.15">
      <c r="A43" s="22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4"/>
      <c r="AL43" s="840"/>
      <c r="AM43" s="840"/>
      <c r="AN43" s="840"/>
      <c r="AO43" s="840"/>
      <c r="AP43" s="840"/>
      <c r="AQ43" s="840"/>
      <c r="AR43" s="840"/>
      <c r="AS43" s="840"/>
      <c r="AT43" s="840"/>
      <c r="AU43" s="840"/>
      <c r="AV43" s="840"/>
      <c r="AW43" s="840"/>
      <c r="AX43" s="840"/>
      <c r="AY43" s="840"/>
      <c r="AZ43" s="841"/>
      <c r="BA43" s="841"/>
      <c r="BB43" s="841"/>
      <c r="BC43" s="841"/>
      <c r="BD43" s="841"/>
      <c r="BE43" s="842"/>
      <c r="BF43" s="842"/>
      <c r="BG43" s="842"/>
      <c r="BH43" s="842"/>
      <c r="BI43" s="843"/>
      <c r="BJ43" s="218"/>
      <c r="BK43" s="218"/>
      <c r="BL43" s="218"/>
      <c r="BM43" s="218"/>
      <c r="BN43" s="218"/>
      <c r="BO43" s="227"/>
      <c r="BP43" s="227"/>
      <c r="BQ43" s="224">
        <v>37</v>
      </c>
      <c r="BR43" s="225"/>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6"/>
    </row>
    <row r="44" spans="1:131" ht="26.25" customHeight="1" x14ac:dyDescent="0.15">
      <c r="A44" s="22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4"/>
      <c r="AL44" s="840"/>
      <c r="AM44" s="840"/>
      <c r="AN44" s="840"/>
      <c r="AO44" s="840"/>
      <c r="AP44" s="840"/>
      <c r="AQ44" s="840"/>
      <c r="AR44" s="840"/>
      <c r="AS44" s="840"/>
      <c r="AT44" s="840"/>
      <c r="AU44" s="840"/>
      <c r="AV44" s="840"/>
      <c r="AW44" s="840"/>
      <c r="AX44" s="840"/>
      <c r="AY44" s="840"/>
      <c r="AZ44" s="841"/>
      <c r="BA44" s="841"/>
      <c r="BB44" s="841"/>
      <c r="BC44" s="841"/>
      <c r="BD44" s="841"/>
      <c r="BE44" s="842"/>
      <c r="BF44" s="842"/>
      <c r="BG44" s="842"/>
      <c r="BH44" s="842"/>
      <c r="BI44" s="843"/>
      <c r="BJ44" s="218"/>
      <c r="BK44" s="218"/>
      <c r="BL44" s="218"/>
      <c r="BM44" s="218"/>
      <c r="BN44" s="218"/>
      <c r="BO44" s="227"/>
      <c r="BP44" s="227"/>
      <c r="BQ44" s="224">
        <v>38</v>
      </c>
      <c r="BR44" s="225"/>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6"/>
    </row>
    <row r="45" spans="1:131" ht="26.25" customHeight="1" x14ac:dyDescent="0.15">
      <c r="A45" s="22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4"/>
      <c r="AL45" s="840"/>
      <c r="AM45" s="840"/>
      <c r="AN45" s="840"/>
      <c r="AO45" s="840"/>
      <c r="AP45" s="840"/>
      <c r="AQ45" s="840"/>
      <c r="AR45" s="840"/>
      <c r="AS45" s="840"/>
      <c r="AT45" s="840"/>
      <c r="AU45" s="840"/>
      <c r="AV45" s="840"/>
      <c r="AW45" s="840"/>
      <c r="AX45" s="840"/>
      <c r="AY45" s="840"/>
      <c r="AZ45" s="841"/>
      <c r="BA45" s="841"/>
      <c r="BB45" s="841"/>
      <c r="BC45" s="841"/>
      <c r="BD45" s="841"/>
      <c r="BE45" s="842"/>
      <c r="BF45" s="842"/>
      <c r="BG45" s="842"/>
      <c r="BH45" s="842"/>
      <c r="BI45" s="843"/>
      <c r="BJ45" s="218"/>
      <c r="BK45" s="218"/>
      <c r="BL45" s="218"/>
      <c r="BM45" s="218"/>
      <c r="BN45" s="218"/>
      <c r="BO45" s="227"/>
      <c r="BP45" s="227"/>
      <c r="BQ45" s="224">
        <v>39</v>
      </c>
      <c r="BR45" s="225"/>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6"/>
    </row>
    <row r="46" spans="1:131" ht="26.25" customHeight="1" x14ac:dyDescent="0.15">
      <c r="A46" s="22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4"/>
      <c r="AL46" s="840"/>
      <c r="AM46" s="840"/>
      <c r="AN46" s="840"/>
      <c r="AO46" s="840"/>
      <c r="AP46" s="840"/>
      <c r="AQ46" s="840"/>
      <c r="AR46" s="840"/>
      <c r="AS46" s="840"/>
      <c r="AT46" s="840"/>
      <c r="AU46" s="840"/>
      <c r="AV46" s="840"/>
      <c r="AW46" s="840"/>
      <c r="AX46" s="840"/>
      <c r="AY46" s="840"/>
      <c r="AZ46" s="841"/>
      <c r="BA46" s="841"/>
      <c r="BB46" s="841"/>
      <c r="BC46" s="841"/>
      <c r="BD46" s="841"/>
      <c r="BE46" s="842"/>
      <c r="BF46" s="842"/>
      <c r="BG46" s="842"/>
      <c r="BH46" s="842"/>
      <c r="BI46" s="843"/>
      <c r="BJ46" s="218"/>
      <c r="BK46" s="218"/>
      <c r="BL46" s="218"/>
      <c r="BM46" s="218"/>
      <c r="BN46" s="218"/>
      <c r="BO46" s="227"/>
      <c r="BP46" s="227"/>
      <c r="BQ46" s="224">
        <v>40</v>
      </c>
      <c r="BR46" s="225"/>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6"/>
    </row>
    <row r="47" spans="1:131" ht="26.25" customHeight="1" x14ac:dyDescent="0.15">
      <c r="A47" s="22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4"/>
      <c r="AL47" s="840"/>
      <c r="AM47" s="840"/>
      <c r="AN47" s="840"/>
      <c r="AO47" s="840"/>
      <c r="AP47" s="840"/>
      <c r="AQ47" s="840"/>
      <c r="AR47" s="840"/>
      <c r="AS47" s="840"/>
      <c r="AT47" s="840"/>
      <c r="AU47" s="840"/>
      <c r="AV47" s="840"/>
      <c r="AW47" s="840"/>
      <c r="AX47" s="840"/>
      <c r="AY47" s="840"/>
      <c r="AZ47" s="841"/>
      <c r="BA47" s="841"/>
      <c r="BB47" s="841"/>
      <c r="BC47" s="841"/>
      <c r="BD47" s="841"/>
      <c r="BE47" s="842"/>
      <c r="BF47" s="842"/>
      <c r="BG47" s="842"/>
      <c r="BH47" s="842"/>
      <c r="BI47" s="843"/>
      <c r="BJ47" s="218"/>
      <c r="BK47" s="218"/>
      <c r="BL47" s="218"/>
      <c r="BM47" s="218"/>
      <c r="BN47" s="218"/>
      <c r="BO47" s="227"/>
      <c r="BP47" s="227"/>
      <c r="BQ47" s="224">
        <v>41</v>
      </c>
      <c r="BR47" s="225"/>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6"/>
    </row>
    <row r="48" spans="1:131" ht="26.25" customHeight="1" x14ac:dyDescent="0.15">
      <c r="A48" s="22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4"/>
      <c r="AL48" s="840"/>
      <c r="AM48" s="840"/>
      <c r="AN48" s="840"/>
      <c r="AO48" s="840"/>
      <c r="AP48" s="840"/>
      <c r="AQ48" s="840"/>
      <c r="AR48" s="840"/>
      <c r="AS48" s="840"/>
      <c r="AT48" s="840"/>
      <c r="AU48" s="840"/>
      <c r="AV48" s="840"/>
      <c r="AW48" s="840"/>
      <c r="AX48" s="840"/>
      <c r="AY48" s="840"/>
      <c r="AZ48" s="841"/>
      <c r="BA48" s="841"/>
      <c r="BB48" s="841"/>
      <c r="BC48" s="841"/>
      <c r="BD48" s="841"/>
      <c r="BE48" s="842"/>
      <c r="BF48" s="842"/>
      <c r="BG48" s="842"/>
      <c r="BH48" s="842"/>
      <c r="BI48" s="843"/>
      <c r="BJ48" s="218"/>
      <c r="BK48" s="218"/>
      <c r="BL48" s="218"/>
      <c r="BM48" s="218"/>
      <c r="BN48" s="218"/>
      <c r="BO48" s="227"/>
      <c r="BP48" s="227"/>
      <c r="BQ48" s="224">
        <v>42</v>
      </c>
      <c r="BR48" s="225"/>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6"/>
    </row>
    <row r="49" spans="1:131" ht="26.25" customHeight="1" x14ac:dyDescent="0.15">
      <c r="A49" s="22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4"/>
      <c r="AL49" s="840"/>
      <c r="AM49" s="840"/>
      <c r="AN49" s="840"/>
      <c r="AO49" s="840"/>
      <c r="AP49" s="840"/>
      <c r="AQ49" s="840"/>
      <c r="AR49" s="840"/>
      <c r="AS49" s="840"/>
      <c r="AT49" s="840"/>
      <c r="AU49" s="840"/>
      <c r="AV49" s="840"/>
      <c r="AW49" s="840"/>
      <c r="AX49" s="840"/>
      <c r="AY49" s="840"/>
      <c r="AZ49" s="841"/>
      <c r="BA49" s="841"/>
      <c r="BB49" s="841"/>
      <c r="BC49" s="841"/>
      <c r="BD49" s="841"/>
      <c r="BE49" s="842"/>
      <c r="BF49" s="842"/>
      <c r="BG49" s="842"/>
      <c r="BH49" s="842"/>
      <c r="BI49" s="843"/>
      <c r="BJ49" s="218"/>
      <c r="BK49" s="218"/>
      <c r="BL49" s="218"/>
      <c r="BM49" s="218"/>
      <c r="BN49" s="218"/>
      <c r="BO49" s="227"/>
      <c r="BP49" s="227"/>
      <c r="BQ49" s="224">
        <v>43</v>
      </c>
      <c r="BR49" s="225"/>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6"/>
    </row>
    <row r="50" spans="1:131" ht="26.25" customHeight="1" x14ac:dyDescent="0.15">
      <c r="A50" s="224">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2"/>
      <c r="BF50" s="842"/>
      <c r="BG50" s="842"/>
      <c r="BH50" s="842"/>
      <c r="BI50" s="843"/>
      <c r="BJ50" s="218"/>
      <c r="BK50" s="218"/>
      <c r="BL50" s="218"/>
      <c r="BM50" s="218"/>
      <c r="BN50" s="218"/>
      <c r="BO50" s="227"/>
      <c r="BP50" s="227"/>
      <c r="BQ50" s="224">
        <v>44</v>
      </c>
      <c r="BR50" s="225"/>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6"/>
    </row>
    <row r="51" spans="1:131" ht="26.25" customHeight="1" x14ac:dyDescent="0.15">
      <c r="A51" s="224">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2"/>
      <c r="BF51" s="842"/>
      <c r="BG51" s="842"/>
      <c r="BH51" s="842"/>
      <c r="BI51" s="843"/>
      <c r="BJ51" s="218"/>
      <c r="BK51" s="218"/>
      <c r="BL51" s="218"/>
      <c r="BM51" s="218"/>
      <c r="BN51" s="218"/>
      <c r="BO51" s="227"/>
      <c r="BP51" s="227"/>
      <c r="BQ51" s="224">
        <v>45</v>
      </c>
      <c r="BR51" s="225"/>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6"/>
    </row>
    <row r="52" spans="1:131" ht="26.25" customHeight="1" x14ac:dyDescent="0.15">
      <c r="A52" s="224">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2"/>
      <c r="BF52" s="842"/>
      <c r="BG52" s="842"/>
      <c r="BH52" s="842"/>
      <c r="BI52" s="843"/>
      <c r="BJ52" s="218"/>
      <c r="BK52" s="218"/>
      <c r="BL52" s="218"/>
      <c r="BM52" s="218"/>
      <c r="BN52" s="218"/>
      <c r="BO52" s="227"/>
      <c r="BP52" s="227"/>
      <c r="BQ52" s="224">
        <v>46</v>
      </c>
      <c r="BR52" s="225"/>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6"/>
    </row>
    <row r="53" spans="1:131" ht="26.25" customHeight="1" x14ac:dyDescent="0.15">
      <c r="A53" s="224">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2"/>
      <c r="BF53" s="842"/>
      <c r="BG53" s="842"/>
      <c r="BH53" s="842"/>
      <c r="BI53" s="843"/>
      <c r="BJ53" s="218"/>
      <c r="BK53" s="218"/>
      <c r="BL53" s="218"/>
      <c r="BM53" s="218"/>
      <c r="BN53" s="218"/>
      <c r="BO53" s="227"/>
      <c r="BP53" s="227"/>
      <c r="BQ53" s="224">
        <v>47</v>
      </c>
      <c r="BR53" s="225"/>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6"/>
    </row>
    <row r="54" spans="1:131" ht="26.25" customHeight="1" x14ac:dyDescent="0.15">
      <c r="A54" s="224">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2"/>
      <c r="BF54" s="842"/>
      <c r="BG54" s="842"/>
      <c r="BH54" s="842"/>
      <c r="BI54" s="843"/>
      <c r="BJ54" s="218"/>
      <c r="BK54" s="218"/>
      <c r="BL54" s="218"/>
      <c r="BM54" s="218"/>
      <c r="BN54" s="218"/>
      <c r="BO54" s="227"/>
      <c r="BP54" s="227"/>
      <c r="BQ54" s="224">
        <v>48</v>
      </c>
      <c r="BR54" s="225"/>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6"/>
    </row>
    <row r="55" spans="1:131" ht="26.25" customHeight="1" x14ac:dyDescent="0.15">
      <c r="A55" s="224">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2"/>
      <c r="BF55" s="842"/>
      <c r="BG55" s="842"/>
      <c r="BH55" s="842"/>
      <c r="BI55" s="843"/>
      <c r="BJ55" s="218"/>
      <c r="BK55" s="218"/>
      <c r="BL55" s="218"/>
      <c r="BM55" s="218"/>
      <c r="BN55" s="218"/>
      <c r="BO55" s="227"/>
      <c r="BP55" s="227"/>
      <c r="BQ55" s="224">
        <v>49</v>
      </c>
      <c r="BR55" s="225"/>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6"/>
    </row>
    <row r="56" spans="1:131" ht="26.25" customHeight="1" x14ac:dyDescent="0.15">
      <c r="A56" s="224">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2"/>
      <c r="BF56" s="842"/>
      <c r="BG56" s="842"/>
      <c r="BH56" s="842"/>
      <c r="BI56" s="843"/>
      <c r="BJ56" s="218"/>
      <c r="BK56" s="218"/>
      <c r="BL56" s="218"/>
      <c r="BM56" s="218"/>
      <c r="BN56" s="218"/>
      <c r="BO56" s="227"/>
      <c r="BP56" s="227"/>
      <c r="BQ56" s="224">
        <v>50</v>
      </c>
      <c r="BR56" s="225"/>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6"/>
    </row>
    <row r="57" spans="1:131" ht="26.25" customHeight="1" x14ac:dyDescent="0.15">
      <c r="A57" s="224">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2"/>
      <c r="BF57" s="842"/>
      <c r="BG57" s="842"/>
      <c r="BH57" s="842"/>
      <c r="BI57" s="843"/>
      <c r="BJ57" s="218"/>
      <c r="BK57" s="218"/>
      <c r="BL57" s="218"/>
      <c r="BM57" s="218"/>
      <c r="BN57" s="218"/>
      <c r="BO57" s="227"/>
      <c r="BP57" s="227"/>
      <c r="BQ57" s="224">
        <v>51</v>
      </c>
      <c r="BR57" s="225"/>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6"/>
    </row>
    <row r="58" spans="1:131" ht="26.25" customHeight="1" x14ac:dyDescent="0.15">
      <c r="A58" s="224">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2"/>
      <c r="BF58" s="842"/>
      <c r="BG58" s="842"/>
      <c r="BH58" s="842"/>
      <c r="BI58" s="843"/>
      <c r="BJ58" s="218"/>
      <c r="BK58" s="218"/>
      <c r="BL58" s="218"/>
      <c r="BM58" s="218"/>
      <c r="BN58" s="218"/>
      <c r="BO58" s="227"/>
      <c r="BP58" s="227"/>
      <c r="BQ58" s="224">
        <v>52</v>
      </c>
      <c r="BR58" s="225"/>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6"/>
    </row>
    <row r="59" spans="1:131" ht="26.25" customHeight="1" x14ac:dyDescent="0.15">
      <c r="A59" s="224">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2"/>
      <c r="BF59" s="842"/>
      <c r="BG59" s="842"/>
      <c r="BH59" s="842"/>
      <c r="BI59" s="843"/>
      <c r="BJ59" s="218"/>
      <c r="BK59" s="218"/>
      <c r="BL59" s="218"/>
      <c r="BM59" s="218"/>
      <c r="BN59" s="218"/>
      <c r="BO59" s="227"/>
      <c r="BP59" s="227"/>
      <c r="BQ59" s="224">
        <v>53</v>
      </c>
      <c r="BR59" s="225"/>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6"/>
    </row>
    <row r="60" spans="1:131" ht="26.25" customHeight="1" x14ac:dyDescent="0.15">
      <c r="A60" s="224">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2"/>
      <c r="BF60" s="842"/>
      <c r="BG60" s="842"/>
      <c r="BH60" s="842"/>
      <c r="BI60" s="843"/>
      <c r="BJ60" s="218"/>
      <c r="BK60" s="218"/>
      <c r="BL60" s="218"/>
      <c r="BM60" s="218"/>
      <c r="BN60" s="218"/>
      <c r="BO60" s="227"/>
      <c r="BP60" s="227"/>
      <c r="BQ60" s="224">
        <v>54</v>
      </c>
      <c r="BR60" s="225"/>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6"/>
    </row>
    <row r="61" spans="1:131" ht="26.25" customHeight="1" thickBot="1" x14ac:dyDescent="0.2">
      <c r="A61" s="224">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2"/>
      <c r="BF61" s="842"/>
      <c r="BG61" s="842"/>
      <c r="BH61" s="842"/>
      <c r="BI61" s="843"/>
      <c r="BJ61" s="218"/>
      <c r="BK61" s="218"/>
      <c r="BL61" s="218"/>
      <c r="BM61" s="218"/>
      <c r="BN61" s="218"/>
      <c r="BO61" s="227"/>
      <c r="BP61" s="227"/>
      <c r="BQ61" s="224">
        <v>55</v>
      </c>
      <c r="BR61" s="225"/>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6"/>
    </row>
    <row r="62" spans="1:131" ht="26.25" customHeight="1" x14ac:dyDescent="0.15">
      <c r="A62" s="224">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2"/>
      <c r="BF62" s="842"/>
      <c r="BG62" s="842"/>
      <c r="BH62" s="842"/>
      <c r="BI62" s="843"/>
      <c r="BJ62" s="857" t="s">
        <v>364</v>
      </c>
      <c r="BK62" s="816"/>
      <c r="BL62" s="816"/>
      <c r="BM62" s="816"/>
      <c r="BN62" s="817"/>
      <c r="BO62" s="227"/>
      <c r="BP62" s="227"/>
      <c r="BQ62" s="224">
        <v>56</v>
      </c>
      <c r="BR62" s="225"/>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6"/>
    </row>
    <row r="63" spans="1:131" ht="26.25" customHeight="1" thickBot="1" x14ac:dyDescent="0.2">
      <c r="A63" s="226" t="s">
        <v>341</v>
      </c>
      <c r="B63" s="799" t="s">
        <v>365</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1116</v>
      </c>
      <c r="AG63" s="854"/>
      <c r="AH63" s="854"/>
      <c r="AI63" s="854"/>
      <c r="AJ63" s="855"/>
      <c r="AK63" s="856"/>
      <c r="AL63" s="851"/>
      <c r="AM63" s="851"/>
      <c r="AN63" s="851"/>
      <c r="AO63" s="851"/>
      <c r="AP63" s="854">
        <f>SUM(AP28:AT34)</f>
        <v>11279</v>
      </c>
      <c r="AQ63" s="854"/>
      <c r="AR63" s="854"/>
      <c r="AS63" s="854"/>
      <c r="AT63" s="854"/>
      <c r="AU63" s="854">
        <f>SUM(AU28:AY34)</f>
        <v>7560</v>
      </c>
      <c r="AV63" s="854"/>
      <c r="AW63" s="854"/>
      <c r="AX63" s="854"/>
      <c r="AY63" s="854"/>
      <c r="AZ63" s="858"/>
      <c r="BA63" s="858"/>
      <c r="BB63" s="858"/>
      <c r="BC63" s="858"/>
      <c r="BD63" s="858"/>
      <c r="BE63" s="859"/>
      <c r="BF63" s="859"/>
      <c r="BG63" s="859"/>
      <c r="BH63" s="859"/>
      <c r="BI63" s="860"/>
      <c r="BJ63" s="861" t="s">
        <v>366</v>
      </c>
      <c r="BK63" s="862"/>
      <c r="BL63" s="862"/>
      <c r="BM63" s="862"/>
      <c r="BN63" s="863"/>
      <c r="BO63" s="227"/>
      <c r="BP63" s="227"/>
      <c r="BQ63" s="224">
        <v>57</v>
      </c>
      <c r="BR63" s="225"/>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6"/>
    </row>
    <row r="65" spans="1:131" ht="26.25" customHeight="1" thickBot="1" x14ac:dyDescent="0.2">
      <c r="A65" s="218" t="s">
        <v>367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6"/>
    </row>
    <row r="66" spans="1:131" ht="26.25" customHeight="1" x14ac:dyDescent="0.15">
      <c r="A66" s="737" t="s">
        <v>368</v>
      </c>
      <c r="B66" s="738"/>
      <c r="C66" s="738"/>
      <c r="D66" s="738"/>
      <c r="E66" s="738"/>
      <c r="F66" s="738"/>
      <c r="G66" s="738"/>
      <c r="H66" s="738"/>
      <c r="I66" s="738"/>
      <c r="J66" s="738"/>
      <c r="K66" s="738"/>
      <c r="L66" s="738"/>
      <c r="M66" s="738"/>
      <c r="N66" s="738"/>
      <c r="O66" s="738"/>
      <c r="P66" s="739"/>
      <c r="Q66" s="743" t="s">
        <v>346</v>
      </c>
      <c r="R66" s="744"/>
      <c r="S66" s="744"/>
      <c r="T66" s="744"/>
      <c r="U66" s="745"/>
      <c r="V66" s="743" t="s">
        <v>347</v>
      </c>
      <c r="W66" s="744"/>
      <c r="X66" s="744"/>
      <c r="Y66" s="744"/>
      <c r="Z66" s="745"/>
      <c r="AA66" s="743" t="s">
        <v>369</v>
      </c>
      <c r="AB66" s="744"/>
      <c r="AC66" s="744"/>
      <c r="AD66" s="744"/>
      <c r="AE66" s="745"/>
      <c r="AF66" s="864" t="s">
        <v>370</v>
      </c>
      <c r="AG66" s="825"/>
      <c r="AH66" s="825"/>
      <c r="AI66" s="825"/>
      <c r="AJ66" s="865"/>
      <c r="AK66" s="743" t="s">
        <v>371</v>
      </c>
      <c r="AL66" s="738"/>
      <c r="AM66" s="738"/>
      <c r="AN66" s="738"/>
      <c r="AO66" s="739"/>
      <c r="AP66" s="743" t="s">
        <v>372</v>
      </c>
      <c r="AQ66" s="744"/>
      <c r="AR66" s="744"/>
      <c r="AS66" s="744"/>
      <c r="AT66" s="745"/>
      <c r="AU66" s="743" t="s">
        <v>373</v>
      </c>
      <c r="AV66" s="744"/>
      <c r="AW66" s="744"/>
      <c r="AX66" s="744"/>
      <c r="AY66" s="745"/>
      <c r="AZ66" s="743" t="s">
        <v>329</v>
      </c>
      <c r="BA66" s="744"/>
      <c r="BB66" s="744"/>
      <c r="BC66" s="744"/>
      <c r="BD66" s="750"/>
      <c r="BE66" s="227"/>
      <c r="BF66" s="227"/>
      <c r="BG66" s="227"/>
      <c r="BH66" s="227"/>
      <c r="BI66" s="227"/>
      <c r="BJ66" s="227"/>
      <c r="BK66" s="227"/>
      <c r="BL66" s="227"/>
      <c r="BM66" s="227"/>
      <c r="BN66" s="227"/>
      <c r="BO66" s="227"/>
      <c r="BP66" s="227"/>
      <c r="BQ66" s="224">
        <v>60</v>
      </c>
      <c r="BR66" s="229"/>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6"/>
    </row>
    <row r="67" spans="1:131" ht="26.25" customHeight="1" thickBot="1" x14ac:dyDescent="0.2">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27"/>
      <c r="BF67" s="227"/>
      <c r="BG67" s="227"/>
      <c r="BH67" s="227"/>
      <c r="BI67" s="227"/>
      <c r="BJ67" s="227"/>
      <c r="BK67" s="227"/>
      <c r="BL67" s="227"/>
      <c r="BM67" s="227"/>
      <c r="BN67" s="227"/>
      <c r="BO67" s="227"/>
      <c r="BP67" s="227"/>
      <c r="BQ67" s="224">
        <v>61</v>
      </c>
      <c r="BR67" s="229"/>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6"/>
    </row>
    <row r="68" spans="1:131" ht="26.25" customHeight="1" thickTop="1" x14ac:dyDescent="0.15">
      <c r="A68" s="222">
        <v>1</v>
      </c>
      <c r="B68" s="879" t="s">
        <v>539</v>
      </c>
      <c r="C68" s="880"/>
      <c r="D68" s="880"/>
      <c r="E68" s="880"/>
      <c r="F68" s="880"/>
      <c r="G68" s="880"/>
      <c r="H68" s="880"/>
      <c r="I68" s="880"/>
      <c r="J68" s="880"/>
      <c r="K68" s="880"/>
      <c r="L68" s="880"/>
      <c r="M68" s="880"/>
      <c r="N68" s="880"/>
      <c r="O68" s="880"/>
      <c r="P68" s="881"/>
      <c r="Q68" s="882">
        <v>1051</v>
      </c>
      <c r="R68" s="876"/>
      <c r="S68" s="876"/>
      <c r="T68" s="876"/>
      <c r="U68" s="876"/>
      <c r="V68" s="876">
        <v>1011</v>
      </c>
      <c r="W68" s="876"/>
      <c r="X68" s="876"/>
      <c r="Y68" s="876"/>
      <c r="Z68" s="876"/>
      <c r="AA68" s="876">
        <v>40</v>
      </c>
      <c r="AB68" s="876"/>
      <c r="AC68" s="876"/>
      <c r="AD68" s="876"/>
      <c r="AE68" s="876"/>
      <c r="AF68" s="876">
        <v>40</v>
      </c>
      <c r="AG68" s="876"/>
      <c r="AH68" s="876"/>
      <c r="AI68" s="876"/>
      <c r="AJ68" s="876"/>
      <c r="AK68" s="876">
        <v>1</v>
      </c>
      <c r="AL68" s="876"/>
      <c r="AM68" s="876"/>
      <c r="AN68" s="876"/>
      <c r="AO68" s="876"/>
      <c r="AP68" s="876" t="s">
        <v>603</v>
      </c>
      <c r="AQ68" s="876"/>
      <c r="AR68" s="876"/>
      <c r="AS68" s="876"/>
      <c r="AT68" s="876"/>
      <c r="AU68" s="876" t="s">
        <v>603</v>
      </c>
      <c r="AV68" s="876"/>
      <c r="AW68" s="876"/>
      <c r="AX68" s="876"/>
      <c r="AY68" s="876"/>
      <c r="AZ68" s="877"/>
      <c r="BA68" s="877"/>
      <c r="BB68" s="877"/>
      <c r="BC68" s="877"/>
      <c r="BD68" s="878"/>
      <c r="BE68" s="227"/>
      <c r="BF68" s="227"/>
      <c r="BG68" s="227"/>
      <c r="BH68" s="227"/>
      <c r="BI68" s="227"/>
      <c r="BJ68" s="227"/>
      <c r="BK68" s="227"/>
      <c r="BL68" s="227"/>
      <c r="BM68" s="227"/>
      <c r="BN68" s="227"/>
      <c r="BO68" s="227"/>
      <c r="BP68" s="227"/>
      <c r="BQ68" s="224">
        <v>62</v>
      </c>
      <c r="BR68" s="229"/>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6"/>
    </row>
    <row r="69" spans="1:131" ht="26.25" customHeight="1" x14ac:dyDescent="0.15">
      <c r="A69" s="224">
        <v>2</v>
      </c>
      <c r="B69" s="883" t="s">
        <v>540</v>
      </c>
      <c r="C69" s="884"/>
      <c r="D69" s="884"/>
      <c r="E69" s="884"/>
      <c r="F69" s="884"/>
      <c r="G69" s="884"/>
      <c r="H69" s="884"/>
      <c r="I69" s="884"/>
      <c r="J69" s="884"/>
      <c r="K69" s="884"/>
      <c r="L69" s="884"/>
      <c r="M69" s="884"/>
      <c r="N69" s="884"/>
      <c r="O69" s="884"/>
      <c r="P69" s="885"/>
      <c r="Q69" s="886">
        <v>499</v>
      </c>
      <c r="R69" s="840"/>
      <c r="S69" s="840"/>
      <c r="T69" s="840"/>
      <c r="U69" s="840"/>
      <c r="V69" s="840">
        <v>465</v>
      </c>
      <c r="W69" s="840"/>
      <c r="X69" s="840"/>
      <c r="Y69" s="840"/>
      <c r="Z69" s="840"/>
      <c r="AA69" s="840">
        <v>34</v>
      </c>
      <c r="AB69" s="840"/>
      <c r="AC69" s="840"/>
      <c r="AD69" s="840"/>
      <c r="AE69" s="840"/>
      <c r="AF69" s="840">
        <v>34</v>
      </c>
      <c r="AG69" s="840"/>
      <c r="AH69" s="840"/>
      <c r="AI69" s="840"/>
      <c r="AJ69" s="840"/>
      <c r="AK69" s="840">
        <v>15</v>
      </c>
      <c r="AL69" s="840"/>
      <c r="AM69" s="840"/>
      <c r="AN69" s="840"/>
      <c r="AO69" s="840"/>
      <c r="AP69" s="840" t="s">
        <v>605</v>
      </c>
      <c r="AQ69" s="840"/>
      <c r="AR69" s="840"/>
      <c r="AS69" s="840"/>
      <c r="AT69" s="840"/>
      <c r="AU69" s="840" t="s">
        <v>603</v>
      </c>
      <c r="AV69" s="840"/>
      <c r="AW69" s="840"/>
      <c r="AX69" s="840"/>
      <c r="AY69" s="840"/>
      <c r="AZ69" s="842"/>
      <c r="BA69" s="842"/>
      <c r="BB69" s="842"/>
      <c r="BC69" s="842"/>
      <c r="BD69" s="843"/>
      <c r="BE69" s="227"/>
      <c r="BF69" s="227"/>
      <c r="BG69" s="227"/>
      <c r="BH69" s="227"/>
      <c r="BI69" s="227"/>
      <c r="BJ69" s="227"/>
      <c r="BK69" s="227"/>
      <c r="BL69" s="227"/>
      <c r="BM69" s="227"/>
      <c r="BN69" s="227"/>
      <c r="BO69" s="227"/>
      <c r="BP69" s="227"/>
      <c r="BQ69" s="224">
        <v>63</v>
      </c>
      <c r="BR69" s="229"/>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6"/>
    </row>
    <row r="70" spans="1:131" ht="26.25" customHeight="1" x14ac:dyDescent="0.15">
      <c r="A70" s="224">
        <v>3</v>
      </c>
      <c r="B70" s="883" t="s">
        <v>541</v>
      </c>
      <c r="C70" s="884"/>
      <c r="D70" s="884"/>
      <c r="E70" s="884"/>
      <c r="F70" s="884"/>
      <c r="G70" s="884"/>
      <c r="H70" s="884"/>
      <c r="I70" s="884"/>
      <c r="J70" s="884"/>
      <c r="K70" s="884"/>
      <c r="L70" s="884"/>
      <c r="M70" s="884"/>
      <c r="N70" s="884"/>
      <c r="O70" s="884"/>
      <c r="P70" s="885"/>
      <c r="Q70" s="886">
        <v>451</v>
      </c>
      <c r="R70" s="840"/>
      <c r="S70" s="840"/>
      <c r="T70" s="840"/>
      <c r="U70" s="840"/>
      <c r="V70" s="840">
        <v>416</v>
      </c>
      <c r="W70" s="840"/>
      <c r="X70" s="840"/>
      <c r="Y70" s="840"/>
      <c r="Z70" s="840"/>
      <c r="AA70" s="840">
        <v>35</v>
      </c>
      <c r="AB70" s="840"/>
      <c r="AC70" s="840"/>
      <c r="AD70" s="840"/>
      <c r="AE70" s="840"/>
      <c r="AF70" s="840">
        <v>548</v>
      </c>
      <c r="AG70" s="840"/>
      <c r="AH70" s="840"/>
      <c r="AI70" s="840"/>
      <c r="AJ70" s="840"/>
      <c r="AK70" s="840" t="s">
        <v>603</v>
      </c>
      <c r="AL70" s="840"/>
      <c r="AM70" s="840"/>
      <c r="AN70" s="840"/>
      <c r="AO70" s="840"/>
      <c r="AP70" s="840">
        <v>787</v>
      </c>
      <c r="AQ70" s="840"/>
      <c r="AR70" s="840"/>
      <c r="AS70" s="840"/>
      <c r="AT70" s="840"/>
      <c r="AU70" s="840" t="s">
        <v>603</v>
      </c>
      <c r="AV70" s="840"/>
      <c r="AW70" s="840"/>
      <c r="AX70" s="840"/>
      <c r="AY70" s="840"/>
      <c r="AZ70" s="842"/>
      <c r="BA70" s="842"/>
      <c r="BB70" s="842"/>
      <c r="BC70" s="842"/>
      <c r="BD70" s="843"/>
      <c r="BE70" s="227"/>
      <c r="BF70" s="227"/>
      <c r="BG70" s="227"/>
      <c r="BH70" s="227"/>
      <c r="BI70" s="227"/>
      <c r="BJ70" s="227"/>
      <c r="BK70" s="227"/>
      <c r="BL70" s="227"/>
      <c r="BM70" s="227"/>
      <c r="BN70" s="227"/>
      <c r="BO70" s="227"/>
      <c r="BP70" s="227"/>
      <c r="BQ70" s="224">
        <v>64</v>
      </c>
      <c r="BR70" s="229"/>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6"/>
    </row>
    <row r="71" spans="1:131" ht="26.25" customHeight="1" x14ac:dyDescent="0.15">
      <c r="A71" s="224">
        <v>4</v>
      </c>
      <c r="B71" s="883" t="s">
        <v>542</v>
      </c>
      <c r="C71" s="884"/>
      <c r="D71" s="884"/>
      <c r="E71" s="884"/>
      <c r="F71" s="884"/>
      <c r="G71" s="884"/>
      <c r="H71" s="884"/>
      <c r="I71" s="884"/>
      <c r="J71" s="884"/>
      <c r="K71" s="884"/>
      <c r="L71" s="884"/>
      <c r="M71" s="884"/>
      <c r="N71" s="884"/>
      <c r="O71" s="884"/>
      <c r="P71" s="885"/>
      <c r="Q71" s="886">
        <v>740</v>
      </c>
      <c r="R71" s="840"/>
      <c r="S71" s="840"/>
      <c r="T71" s="840"/>
      <c r="U71" s="840"/>
      <c r="V71" s="840">
        <v>734</v>
      </c>
      <c r="W71" s="840"/>
      <c r="X71" s="840"/>
      <c r="Y71" s="840"/>
      <c r="Z71" s="840"/>
      <c r="AA71" s="840">
        <v>6</v>
      </c>
      <c r="AB71" s="840"/>
      <c r="AC71" s="840"/>
      <c r="AD71" s="840"/>
      <c r="AE71" s="840"/>
      <c r="AF71" s="840">
        <v>6</v>
      </c>
      <c r="AG71" s="840"/>
      <c r="AH71" s="840"/>
      <c r="AI71" s="840"/>
      <c r="AJ71" s="840"/>
      <c r="AK71" s="840" t="s">
        <v>603</v>
      </c>
      <c r="AL71" s="840"/>
      <c r="AM71" s="840"/>
      <c r="AN71" s="840"/>
      <c r="AO71" s="840"/>
      <c r="AP71" s="840">
        <v>558</v>
      </c>
      <c r="AQ71" s="840"/>
      <c r="AR71" s="840"/>
      <c r="AS71" s="840"/>
      <c r="AT71" s="840"/>
      <c r="AU71" s="840">
        <v>84</v>
      </c>
      <c r="AV71" s="840"/>
      <c r="AW71" s="840"/>
      <c r="AX71" s="840"/>
      <c r="AY71" s="840"/>
      <c r="AZ71" s="842"/>
      <c r="BA71" s="842"/>
      <c r="BB71" s="842"/>
      <c r="BC71" s="842"/>
      <c r="BD71" s="843"/>
      <c r="BE71" s="227"/>
      <c r="BF71" s="227"/>
      <c r="BG71" s="227"/>
      <c r="BH71" s="227"/>
      <c r="BI71" s="227"/>
      <c r="BJ71" s="227"/>
      <c r="BK71" s="227"/>
      <c r="BL71" s="227"/>
      <c r="BM71" s="227"/>
      <c r="BN71" s="227"/>
      <c r="BO71" s="227"/>
      <c r="BP71" s="227"/>
      <c r="BQ71" s="224">
        <v>65</v>
      </c>
      <c r="BR71" s="229"/>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6"/>
    </row>
    <row r="72" spans="1:131" ht="26.25" customHeight="1" x14ac:dyDescent="0.15">
      <c r="A72" s="224">
        <v>5</v>
      </c>
      <c r="B72" s="883" t="s">
        <v>543</v>
      </c>
      <c r="C72" s="884"/>
      <c r="D72" s="884"/>
      <c r="E72" s="884"/>
      <c r="F72" s="884"/>
      <c r="G72" s="884"/>
      <c r="H72" s="884"/>
      <c r="I72" s="884"/>
      <c r="J72" s="884"/>
      <c r="K72" s="884"/>
      <c r="L72" s="884"/>
      <c r="M72" s="884"/>
      <c r="N72" s="884"/>
      <c r="O72" s="884"/>
      <c r="P72" s="885"/>
      <c r="Q72" s="886">
        <v>20</v>
      </c>
      <c r="R72" s="840"/>
      <c r="S72" s="840"/>
      <c r="T72" s="840"/>
      <c r="U72" s="840"/>
      <c r="V72" s="840">
        <v>18</v>
      </c>
      <c r="W72" s="840"/>
      <c r="X72" s="840"/>
      <c r="Y72" s="840"/>
      <c r="Z72" s="840"/>
      <c r="AA72" s="840">
        <v>2</v>
      </c>
      <c r="AB72" s="840"/>
      <c r="AC72" s="840"/>
      <c r="AD72" s="840"/>
      <c r="AE72" s="840"/>
      <c r="AF72" s="840">
        <v>2</v>
      </c>
      <c r="AG72" s="840"/>
      <c r="AH72" s="840"/>
      <c r="AI72" s="840"/>
      <c r="AJ72" s="840"/>
      <c r="AK72" s="840" t="s">
        <v>606</v>
      </c>
      <c r="AL72" s="840"/>
      <c r="AM72" s="840"/>
      <c r="AN72" s="840"/>
      <c r="AO72" s="840"/>
      <c r="AP72" s="840" t="s">
        <v>603</v>
      </c>
      <c r="AQ72" s="840"/>
      <c r="AR72" s="840"/>
      <c r="AS72" s="840"/>
      <c r="AT72" s="840"/>
      <c r="AU72" s="840" t="s">
        <v>603</v>
      </c>
      <c r="AV72" s="840"/>
      <c r="AW72" s="840"/>
      <c r="AX72" s="840"/>
      <c r="AY72" s="840"/>
      <c r="AZ72" s="842"/>
      <c r="BA72" s="842"/>
      <c r="BB72" s="842"/>
      <c r="BC72" s="842"/>
      <c r="BD72" s="843"/>
      <c r="BE72" s="227"/>
      <c r="BF72" s="227"/>
      <c r="BG72" s="227"/>
      <c r="BH72" s="227"/>
      <c r="BI72" s="227"/>
      <c r="BJ72" s="227"/>
      <c r="BK72" s="227"/>
      <c r="BL72" s="227"/>
      <c r="BM72" s="227"/>
      <c r="BN72" s="227"/>
      <c r="BO72" s="227"/>
      <c r="BP72" s="227"/>
      <c r="BQ72" s="224">
        <v>66</v>
      </c>
      <c r="BR72" s="229"/>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6"/>
    </row>
    <row r="73" spans="1:131" ht="26.25" customHeight="1" x14ac:dyDescent="0.15">
      <c r="A73" s="224">
        <v>6</v>
      </c>
      <c r="B73" s="883" t="s">
        <v>544</v>
      </c>
      <c r="C73" s="884"/>
      <c r="D73" s="884"/>
      <c r="E73" s="884"/>
      <c r="F73" s="884"/>
      <c r="G73" s="884"/>
      <c r="H73" s="884"/>
      <c r="I73" s="884"/>
      <c r="J73" s="884"/>
      <c r="K73" s="884"/>
      <c r="L73" s="884"/>
      <c r="M73" s="884"/>
      <c r="N73" s="884"/>
      <c r="O73" s="884"/>
      <c r="P73" s="885"/>
      <c r="Q73" s="886">
        <v>271</v>
      </c>
      <c r="R73" s="840"/>
      <c r="S73" s="840"/>
      <c r="T73" s="840"/>
      <c r="U73" s="840"/>
      <c r="V73" s="840">
        <v>267</v>
      </c>
      <c r="W73" s="840"/>
      <c r="X73" s="840"/>
      <c r="Y73" s="840"/>
      <c r="Z73" s="840"/>
      <c r="AA73" s="840">
        <v>4</v>
      </c>
      <c r="AB73" s="840"/>
      <c r="AC73" s="840"/>
      <c r="AD73" s="840"/>
      <c r="AE73" s="840"/>
      <c r="AF73" s="840">
        <v>4</v>
      </c>
      <c r="AG73" s="840"/>
      <c r="AH73" s="840"/>
      <c r="AI73" s="840"/>
      <c r="AJ73" s="840"/>
      <c r="AK73" s="840" t="s">
        <v>603</v>
      </c>
      <c r="AL73" s="840"/>
      <c r="AM73" s="840"/>
      <c r="AN73" s="840"/>
      <c r="AO73" s="840"/>
      <c r="AP73" s="840">
        <v>5</v>
      </c>
      <c r="AQ73" s="840"/>
      <c r="AR73" s="840"/>
      <c r="AS73" s="840"/>
      <c r="AT73" s="840"/>
      <c r="AU73" s="840">
        <v>3</v>
      </c>
      <c r="AV73" s="840"/>
      <c r="AW73" s="840"/>
      <c r="AX73" s="840"/>
      <c r="AY73" s="840"/>
      <c r="AZ73" s="842"/>
      <c r="BA73" s="842"/>
      <c r="BB73" s="842"/>
      <c r="BC73" s="842"/>
      <c r="BD73" s="843"/>
      <c r="BE73" s="227"/>
      <c r="BF73" s="227"/>
      <c r="BG73" s="227"/>
      <c r="BH73" s="227"/>
      <c r="BI73" s="227"/>
      <c r="BJ73" s="227"/>
      <c r="BK73" s="227"/>
      <c r="BL73" s="227"/>
      <c r="BM73" s="227"/>
      <c r="BN73" s="227"/>
      <c r="BO73" s="227"/>
      <c r="BP73" s="227"/>
      <c r="BQ73" s="224">
        <v>67</v>
      </c>
      <c r="BR73" s="229"/>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6"/>
    </row>
    <row r="74" spans="1:131" ht="26.25" customHeight="1" x14ac:dyDescent="0.15">
      <c r="A74" s="224">
        <v>7</v>
      </c>
      <c r="B74" s="883"/>
      <c r="C74" s="884"/>
      <c r="D74" s="884"/>
      <c r="E74" s="884"/>
      <c r="F74" s="884"/>
      <c r="G74" s="884"/>
      <c r="H74" s="884"/>
      <c r="I74" s="884"/>
      <c r="J74" s="884"/>
      <c r="K74" s="884"/>
      <c r="L74" s="884"/>
      <c r="M74" s="884"/>
      <c r="N74" s="884"/>
      <c r="O74" s="884"/>
      <c r="P74" s="885"/>
      <c r="Q74" s="886"/>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42"/>
      <c r="BA74" s="842"/>
      <c r="BB74" s="842"/>
      <c r="BC74" s="842"/>
      <c r="BD74" s="843"/>
      <c r="BE74" s="227"/>
      <c r="BF74" s="227"/>
      <c r="BG74" s="227"/>
      <c r="BH74" s="227"/>
      <c r="BI74" s="227"/>
      <c r="BJ74" s="227"/>
      <c r="BK74" s="227"/>
      <c r="BL74" s="227"/>
      <c r="BM74" s="227"/>
      <c r="BN74" s="227"/>
      <c r="BO74" s="227"/>
      <c r="BP74" s="227"/>
      <c r="BQ74" s="224">
        <v>68</v>
      </c>
      <c r="BR74" s="229"/>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6"/>
    </row>
    <row r="75" spans="1:131" ht="26.25" customHeight="1" x14ac:dyDescent="0.15">
      <c r="A75" s="224">
        <v>8</v>
      </c>
      <c r="B75" s="883"/>
      <c r="C75" s="884"/>
      <c r="D75" s="884"/>
      <c r="E75" s="884"/>
      <c r="F75" s="884"/>
      <c r="G75" s="884"/>
      <c r="H75" s="884"/>
      <c r="I75" s="884"/>
      <c r="J75" s="884"/>
      <c r="K75" s="884"/>
      <c r="L75" s="884"/>
      <c r="M75" s="884"/>
      <c r="N75" s="884"/>
      <c r="O75" s="884"/>
      <c r="P75" s="885"/>
      <c r="Q75" s="887"/>
      <c r="R75" s="888"/>
      <c r="S75" s="888"/>
      <c r="T75" s="888"/>
      <c r="U75" s="844"/>
      <c r="V75" s="889"/>
      <c r="W75" s="888"/>
      <c r="X75" s="888"/>
      <c r="Y75" s="888"/>
      <c r="Z75" s="844"/>
      <c r="AA75" s="889"/>
      <c r="AB75" s="888"/>
      <c r="AC75" s="888"/>
      <c r="AD75" s="888"/>
      <c r="AE75" s="844"/>
      <c r="AF75" s="889"/>
      <c r="AG75" s="888"/>
      <c r="AH75" s="888"/>
      <c r="AI75" s="888"/>
      <c r="AJ75" s="844"/>
      <c r="AK75" s="889"/>
      <c r="AL75" s="888"/>
      <c r="AM75" s="888"/>
      <c r="AN75" s="888"/>
      <c r="AO75" s="844"/>
      <c r="AP75" s="889"/>
      <c r="AQ75" s="888"/>
      <c r="AR75" s="888"/>
      <c r="AS75" s="888"/>
      <c r="AT75" s="844"/>
      <c r="AU75" s="889"/>
      <c r="AV75" s="888"/>
      <c r="AW75" s="888"/>
      <c r="AX75" s="888"/>
      <c r="AY75" s="844"/>
      <c r="AZ75" s="842"/>
      <c r="BA75" s="842"/>
      <c r="BB75" s="842"/>
      <c r="BC75" s="842"/>
      <c r="BD75" s="843"/>
      <c r="BE75" s="227"/>
      <c r="BF75" s="227"/>
      <c r="BG75" s="227"/>
      <c r="BH75" s="227"/>
      <c r="BI75" s="227"/>
      <c r="BJ75" s="227"/>
      <c r="BK75" s="227"/>
      <c r="BL75" s="227"/>
      <c r="BM75" s="227"/>
      <c r="BN75" s="227"/>
      <c r="BO75" s="227"/>
      <c r="BP75" s="227"/>
      <c r="BQ75" s="224">
        <v>69</v>
      </c>
      <c r="BR75" s="229"/>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6"/>
    </row>
    <row r="76" spans="1:131" ht="26.25" customHeight="1" x14ac:dyDescent="0.15">
      <c r="A76" s="224">
        <v>9</v>
      </c>
      <c r="B76" s="883"/>
      <c r="C76" s="884"/>
      <c r="D76" s="884"/>
      <c r="E76" s="884"/>
      <c r="F76" s="884"/>
      <c r="G76" s="884"/>
      <c r="H76" s="884"/>
      <c r="I76" s="884"/>
      <c r="J76" s="884"/>
      <c r="K76" s="884"/>
      <c r="L76" s="884"/>
      <c r="M76" s="884"/>
      <c r="N76" s="884"/>
      <c r="O76" s="884"/>
      <c r="P76" s="885"/>
      <c r="Q76" s="887"/>
      <c r="R76" s="888"/>
      <c r="S76" s="888"/>
      <c r="T76" s="888"/>
      <c r="U76" s="844"/>
      <c r="V76" s="889"/>
      <c r="W76" s="888"/>
      <c r="X76" s="888"/>
      <c r="Y76" s="888"/>
      <c r="Z76" s="844"/>
      <c r="AA76" s="889"/>
      <c r="AB76" s="888"/>
      <c r="AC76" s="888"/>
      <c r="AD76" s="888"/>
      <c r="AE76" s="844"/>
      <c r="AF76" s="889"/>
      <c r="AG76" s="888"/>
      <c r="AH76" s="888"/>
      <c r="AI76" s="888"/>
      <c r="AJ76" s="844"/>
      <c r="AK76" s="889"/>
      <c r="AL76" s="888"/>
      <c r="AM76" s="888"/>
      <c r="AN76" s="888"/>
      <c r="AO76" s="844"/>
      <c r="AP76" s="889"/>
      <c r="AQ76" s="888"/>
      <c r="AR76" s="888"/>
      <c r="AS76" s="888"/>
      <c r="AT76" s="844"/>
      <c r="AU76" s="889"/>
      <c r="AV76" s="888"/>
      <c r="AW76" s="888"/>
      <c r="AX76" s="888"/>
      <c r="AY76" s="844"/>
      <c r="AZ76" s="842"/>
      <c r="BA76" s="842"/>
      <c r="BB76" s="842"/>
      <c r="BC76" s="842"/>
      <c r="BD76" s="843"/>
      <c r="BE76" s="227"/>
      <c r="BF76" s="227"/>
      <c r="BG76" s="227"/>
      <c r="BH76" s="227"/>
      <c r="BI76" s="227"/>
      <c r="BJ76" s="227"/>
      <c r="BK76" s="227"/>
      <c r="BL76" s="227"/>
      <c r="BM76" s="227"/>
      <c r="BN76" s="227"/>
      <c r="BO76" s="227"/>
      <c r="BP76" s="227"/>
      <c r="BQ76" s="224">
        <v>70</v>
      </c>
      <c r="BR76" s="229"/>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6"/>
    </row>
    <row r="77" spans="1:131" ht="26.25" customHeight="1" x14ac:dyDescent="0.15">
      <c r="A77" s="224">
        <v>10</v>
      </c>
      <c r="B77" s="883"/>
      <c r="C77" s="884"/>
      <c r="D77" s="884"/>
      <c r="E77" s="884"/>
      <c r="F77" s="884"/>
      <c r="G77" s="884"/>
      <c r="H77" s="884"/>
      <c r="I77" s="884"/>
      <c r="J77" s="884"/>
      <c r="K77" s="884"/>
      <c r="L77" s="884"/>
      <c r="M77" s="884"/>
      <c r="N77" s="884"/>
      <c r="O77" s="884"/>
      <c r="P77" s="885"/>
      <c r="Q77" s="887"/>
      <c r="R77" s="888"/>
      <c r="S77" s="888"/>
      <c r="T77" s="888"/>
      <c r="U77" s="844"/>
      <c r="V77" s="889"/>
      <c r="W77" s="888"/>
      <c r="X77" s="888"/>
      <c r="Y77" s="888"/>
      <c r="Z77" s="844"/>
      <c r="AA77" s="889"/>
      <c r="AB77" s="888"/>
      <c r="AC77" s="888"/>
      <c r="AD77" s="888"/>
      <c r="AE77" s="844"/>
      <c r="AF77" s="889"/>
      <c r="AG77" s="888"/>
      <c r="AH77" s="888"/>
      <c r="AI77" s="888"/>
      <c r="AJ77" s="844"/>
      <c r="AK77" s="889"/>
      <c r="AL77" s="888"/>
      <c r="AM77" s="888"/>
      <c r="AN77" s="888"/>
      <c r="AO77" s="844"/>
      <c r="AP77" s="889"/>
      <c r="AQ77" s="888"/>
      <c r="AR77" s="888"/>
      <c r="AS77" s="888"/>
      <c r="AT77" s="844"/>
      <c r="AU77" s="889"/>
      <c r="AV77" s="888"/>
      <c r="AW77" s="888"/>
      <c r="AX77" s="888"/>
      <c r="AY77" s="844"/>
      <c r="AZ77" s="842"/>
      <c r="BA77" s="842"/>
      <c r="BB77" s="842"/>
      <c r="BC77" s="842"/>
      <c r="BD77" s="843"/>
      <c r="BE77" s="227"/>
      <c r="BF77" s="227"/>
      <c r="BG77" s="227"/>
      <c r="BH77" s="227"/>
      <c r="BI77" s="227"/>
      <c r="BJ77" s="227"/>
      <c r="BK77" s="227"/>
      <c r="BL77" s="227"/>
      <c r="BM77" s="227"/>
      <c r="BN77" s="227"/>
      <c r="BO77" s="227"/>
      <c r="BP77" s="227"/>
      <c r="BQ77" s="224">
        <v>71</v>
      </c>
      <c r="BR77" s="229"/>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6"/>
    </row>
    <row r="78" spans="1:131" ht="26.25" customHeight="1" x14ac:dyDescent="0.15">
      <c r="A78" s="224">
        <v>11</v>
      </c>
      <c r="B78" s="883"/>
      <c r="C78" s="884"/>
      <c r="D78" s="884"/>
      <c r="E78" s="884"/>
      <c r="F78" s="884"/>
      <c r="G78" s="884"/>
      <c r="H78" s="884"/>
      <c r="I78" s="884"/>
      <c r="J78" s="884"/>
      <c r="K78" s="884"/>
      <c r="L78" s="884"/>
      <c r="M78" s="884"/>
      <c r="N78" s="884"/>
      <c r="O78" s="884"/>
      <c r="P78" s="885"/>
      <c r="Q78" s="886"/>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42"/>
      <c r="BA78" s="842"/>
      <c r="BB78" s="842"/>
      <c r="BC78" s="842"/>
      <c r="BD78" s="843"/>
      <c r="BE78" s="227"/>
      <c r="BF78" s="227"/>
      <c r="BG78" s="227"/>
      <c r="BH78" s="227"/>
      <c r="BI78" s="227"/>
      <c r="BJ78" s="216"/>
      <c r="BK78" s="216"/>
      <c r="BL78" s="216"/>
      <c r="BM78" s="216"/>
      <c r="BN78" s="216"/>
      <c r="BO78" s="227"/>
      <c r="BP78" s="227"/>
      <c r="BQ78" s="224">
        <v>72</v>
      </c>
      <c r="BR78" s="229"/>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6"/>
    </row>
    <row r="79" spans="1:131" ht="26.25" customHeight="1" x14ac:dyDescent="0.15">
      <c r="A79" s="224">
        <v>12</v>
      </c>
      <c r="B79" s="883"/>
      <c r="C79" s="884"/>
      <c r="D79" s="884"/>
      <c r="E79" s="884"/>
      <c r="F79" s="884"/>
      <c r="G79" s="884"/>
      <c r="H79" s="884"/>
      <c r="I79" s="884"/>
      <c r="J79" s="884"/>
      <c r="K79" s="884"/>
      <c r="L79" s="884"/>
      <c r="M79" s="884"/>
      <c r="N79" s="884"/>
      <c r="O79" s="884"/>
      <c r="P79" s="885"/>
      <c r="Q79" s="886"/>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42"/>
      <c r="BA79" s="842"/>
      <c r="BB79" s="842"/>
      <c r="BC79" s="842"/>
      <c r="BD79" s="843"/>
      <c r="BE79" s="227"/>
      <c r="BF79" s="227"/>
      <c r="BG79" s="227"/>
      <c r="BH79" s="227"/>
      <c r="BI79" s="227"/>
      <c r="BJ79" s="216"/>
      <c r="BK79" s="216"/>
      <c r="BL79" s="216"/>
      <c r="BM79" s="216"/>
      <c r="BN79" s="216"/>
      <c r="BO79" s="227"/>
      <c r="BP79" s="227"/>
      <c r="BQ79" s="224">
        <v>73</v>
      </c>
      <c r="BR79" s="229"/>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6"/>
    </row>
    <row r="80" spans="1:131" ht="26.25" customHeight="1" x14ac:dyDescent="0.15">
      <c r="A80" s="224">
        <v>13</v>
      </c>
      <c r="B80" s="883"/>
      <c r="C80" s="884"/>
      <c r="D80" s="884"/>
      <c r="E80" s="884"/>
      <c r="F80" s="884"/>
      <c r="G80" s="884"/>
      <c r="H80" s="884"/>
      <c r="I80" s="884"/>
      <c r="J80" s="884"/>
      <c r="K80" s="884"/>
      <c r="L80" s="884"/>
      <c r="M80" s="884"/>
      <c r="N80" s="884"/>
      <c r="O80" s="884"/>
      <c r="P80" s="885"/>
      <c r="Q80" s="886"/>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42"/>
      <c r="BA80" s="842"/>
      <c r="BB80" s="842"/>
      <c r="BC80" s="842"/>
      <c r="BD80" s="843"/>
      <c r="BE80" s="227"/>
      <c r="BF80" s="227"/>
      <c r="BG80" s="227"/>
      <c r="BH80" s="227"/>
      <c r="BI80" s="227"/>
      <c r="BJ80" s="227"/>
      <c r="BK80" s="227"/>
      <c r="BL80" s="227"/>
      <c r="BM80" s="227"/>
      <c r="BN80" s="227"/>
      <c r="BO80" s="227"/>
      <c r="BP80" s="227"/>
      <c r="BQ80" s="224">
        <v>74</v>
      </c>
      <c r="BR80" s="229"/>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6"/>
    </row>
    <row r="81" spans="1:131" ht="26.25" customHeight="1" x14ac:dyDescent="0.15">
      <c r="A81" s="224">
        <v>14</v>
      </c>
      <c r="B81" s="883"/>
      <c r="C81" s="884"/>
      <c r="D81" s="884"/>
      <c r="E81" s="884"/>
      <c r="F81" s="884"/>
      <c r="G81" s="884"/>
      <c r="H81" s="884"/>
      <c r="I81" s="884"/>
      <c r="J81" s="884"/>
      <c r="K81" s="884"/>
      <c r="L81" s="884"/>
      <c r="M81" s="884"/>
      <c r="N81" s="884"/>
      <c r="O81" s="884"/>
      <c r="P81" s="885"/>
      <c r="Q81" s="886"/>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2"/>
      <c r="BA81" s="842"/>
      <c r="BB81" s="842"/>
      <c r="BC81" s="842"/>
      <c r="BD81" s="843"/>
      <c r="BE81" s="227"/>
      <c r="BF81" s="227"/>
      <c r="BG81" s="227"/>
      <c r="BH81" s="227"/>
      <c r="BI81" s="227"/>
      <c r="BJ81" s="227"/>
      <c r="BK81" s="227"/>
      <c r="BL81" s="227"/>
      <c r="BM81" s="227"/>
      <c r="BN81" s="227"/>
      <c r="BO81" s="227"/>
      <c r="BP81" s="227"/>
      <c r="BQ81" s="224">
        <v>75</v>
      </c>
      <c r="BR81" s="229"/>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6"/>
    </row>
    <row r="82" spans="1:131" ht="26.25" customHeight="1" x14ac:dyDescent="0.15">
      <c r="A82" s="224">
        <v>15</v>
      </c>
      <c r="B82" s="883"/>
      <c r="C82" s="884"/>
      <c r="D82" s="884"/>
      <c r="E82" s="884"/>
      <c r="F82" s="884"/>
      <c r="G82" s="884"/>
      <c r="H82" s="884"/>
      <c r="I82" s="884"/>
      <c r="J82" s="884"/>
      <c r="K82" s="884"/>
      <c r="L82" s="884"/>
      <c r="M82" s="884"/>
      <c r="N82" s="884"/>
      <c r="O82" s="884"/>
      <c r="P82" s="885"/>
      <c r="Q82" s="886"/>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2"/>
      <c r="BA82" s="842"/>
      <c r="BB82" s="842"/>
      <c r="BC82" s="842"/>
      <c r="BD82" s="843"/>
      <c r="BE82" s="227"/>
      <c r="BF82" s="227"/>
      <c r="BG82" s="227"/>
      <c r="BH82" s="227"/>
      <c r="BI82" s="227"/>
      <c r="BJ82" s="227"/>
      <c r="BK82" s="227"/>
      <c r="BL82" s="227"/>
      <c r="BM82" s="227"/>
      <c r="BN82" s="227"/>
      <c r="BO82" s="227"/>
      <c r="BP82" s="227"/>
      <c r="BQ82" s="224">
        <v>76</v>
      </c>
      <c r="BR82" s="229"/>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6"/>
    </row>
    <row r="83" spans="1:131" ht="26.25" customHeight="1" x14ac:dyDescent="0.15">
      <c r="A83" s="224">
        <v>16</v>
      </c>
      <c r="B83" s="883"/>
      <c r="C83" s="884"/>
      <c r="D83" s="884"/>
      <c r="E83" s="884"/>
      <c r="F83" s="884"/>
      <c r="G83" s="884"/>
      <c r="H83" s="884"/>
      <c r="I83" s="884"/>
      <c r="J83" s="884"/>
      <c r="K83" s="884"/>
      <c r="L83" s="884"/>
      <c r="M83" s="884"/>
      <c r="N83" s="884"/>
      <c r="O83" s="884"/>
      <c r="P83" s="885"/>
      <c r="Q83" s="886"/>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2"/>
      <c r="BA83" s="842"/>
      <c r="BB83" s="842"/>
      <c r="BC83" s="842"/>
      <c r="BD83" s="843"/>
      <c r="BE83" s="227"/>
      <c r="BF83" s="227"/>
      <c r="BG83" s="227"/>
      <c r="BH83" s="227"/>
      <c r="BI83" s="227"/>
      <c r="BJ83" s="227"/>
      <c r="BK83" s="227"/>
      <c r="BL83" s="227"/>
      <c r="BM83" s="227"/>
      <c r="BN83" s="227"/>
      <c r="BO83" s="227"/>
      <c r="BP83" s="227"/>
      <c r="BQ83" s="224">
        <v>77</v>
      </c>
      <c r="BR83" s="229"/>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6"/>
    </row>
    <row r="84" spans="1:131" ht="26.25" customHeight="1" x14ac:dyDescent="0.15">
      <c r="A84" s="224">
        <v>17</v>
      </c>
      <c r="B84" s="883"/>
      <c r="C84" s="884"/>
      <c r="D84" s="884"/>
      <c r="E84" s="884"/>
      <c r="F84" s="884"/>
      <c r="G84" s="884"/>
      <c r="H84" s="884"/>
      <c r="I84" s="884"/>
      <c r="J84" s="884"/>
      <c r="K84" s="884"/>
      <c r="L84" s="884"/>
      <c r="M84" s="884"/>
      <c r="N84" s="884"/>
      <c r="O84" s="884"/>
      <c r="P84" s="885"/>
      <c r="Q84" s="886"/>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2"/>
      <c r="BA84" s="842"/>
      <c r="BB84" s="842"/>
      <c r="BC84" s="842"/>
      <c r="BD84" s="843"/>
      <c r="BE84" s="227"/>
      <c r="BF84" s="227"/>
      <c r="BG84" s="227"/>
      <c r="BH84" s="227"/>
      <c r="BI84" s="227"/>
      <c r="BJ84" s="227"/>
      <c r="BK84" s="227"/>
      <c r="BL84" s="227"/>
      <c r="BM84" s="227"/>
      <c r="BN84" s="227"/>
      <c r="BO84" s="227"/>
      <c r="BP84" s="227"/>
      <c r="BQ84" s="224">
        <v>78</v>
      </c>
      <c r="BR84" s="229"/>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6"/>
    </row>
    <row r="85" spans="1:131" ht="26.25" customHeight="1" x14ac:dyDescent="0.15">
      <c r="A85" s="224">
        <v>18</v>
      </c>
      <c r="B85" s="883"/>
      <c r="C85" s="884"/>
      <c r="D85" s="884"/>
      <c r="E85" s="884"/>
      <c r="F85" s="884"/>
      <c r="G85" s="884"/>
      <c r="H85" s="884"/>
      <c r="I85" s="884"/>
      <c r="J85" s="884"/>
      <c r="K85" s="884"/>
      <c r="L85" s="884"/>
      <c r="M85" s="884"/>
      <c r="N85" s="884"/>
      <c r="O85" s="884"/>
      <c r="P85" s="885"/>
      <c r="Q85" s="886"/>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2"/>
      <c r="BA85" s="842"/>
      <c r="BB85" s="842"/>
      <c r="BC85" s="842"/>
      <c r="BD85" s="843"/>
      <c r="BE85" s="227"/>
      <c r="BF85" s="227"/>
      <c r="BG85" s="227"/>
      <c r="BH85" s="227"/>
      <c r="BI85" s="227"/>
      <c r="BJ85" s="227"/>
      <c r="BK85" s="227"/>
      <c r="BL85" s="227"/>
      <c r="BM85" s="227"/>
      <c r="BN85" s="227"/>
      <c r="BO85" s="227"/>
      <c r="BP85" s="227"/>
      <c r="BQ85" s="224">
        <v>79</v>
      </c>
      <c r="BR85" s="229"/>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6"/>
    </row>
    <row r="86" spans="1:131" ht="26.25" customHeight="1" x14ac:dyDescent="0.15">
      <c r="A86" s="224">
        <v>19</v>
      </c>
      <c r="B86" s="883"/>
      <c r="C86" s="884"/>
      <c r="D86" s="884"/>
      <c r="E86" s="884"/>
      <c r="F86" s="884"/>
      <c r="G86" s="884"/>
      <c r="H86" s="884"/>
      <c r="I86" s="884"/>
      <c r="J86" s="884"/>
      <c r="K86" s="884"/>
      <c r="L86" s="884"/>
      <c r="M86" s="884"/>
      <c r="N86" s="884"/>
      <c r="O86" s="884"/>
      <c r="P86" s="885"/>
      <c r="Q86" s="886"/>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2"/>
      <c r="BA86" s="842"/>
      <c r="BB86" s="842"/>
      <c r="BC86" s="842"/>
      <c r="BD86" s="843"/>
      <c r="BE86" s="227"/>
      <c r="BF86" s="227"/>
      <c r="BG86" s="227"/>
      <c r="BH86" s="227"/>
      <c r="BI86" s="227"/>
      <c r="BJ86" s="227"/>
      <c r="BK86" s="227"/>
      <c r="BL86" s="227"/>
      <c r="BM86" s="227"/>
      <c r="BN86" s="227"/>
      <c r="BO86" s="227"/>
      <c r="BP86" s="227"/>
      <c r="BQ86" s="224">
        <v>80</v>
      </c>
      <c r="BR86" s="229"/>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6"/>
    </row>
    <row r="87" spans="1:131" ht="26.25" customHeight="1" x14ac:dyDescent="0.15">
      <c r="A87" s="230">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27"/>
      <c r="BF87" s="227"/>
      <c r="BG87" s="227"/>
      <c r="BH87" s="227"/>
      <c r="BI87" s="227"/>
      <c r="BJ87" s="227"/>
      <c r="BK87" s="227"/>
      <c r="BL87" s="227"/>
      <c r="BM87" s="227"/>
      <c r="BN87" s="227"/>
      <c r="BO87" s="227"/>
      <c r="BP87" s="227"/>
      <c r="BQ87" s="224">
        <v>81</v>
      </c>
      <c r="BR87" s="229"/>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6"/>
    </row>
    <row r="88" spans="1:131" ht="26.25" customHeight="1" thickBot="1" x14ac:dyDescent="0.2">
      <c r="A88" s="226" t="s">
        <v>341</v>
      </c>
      <c r="B88" s="799" t="s">
        <v>374</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f>SUM(AF68:AJ73)</f>
        <v>634</v>
      </c>
      <c r="AG88" s="854"/>
      <c r="AH88" s="854"/>
      <c r="AI88" s="854"/>
      <c r="AJ88" s="854"/>
      <c r="AK88" s="851"/>
      <c r="AL88" s="851"/>
      <c r="AM88" s="851"/>
      <c r="AN88" s="851"/>
      <c r="AO88" s="851"/>
      <c r="AP88" s="854">
        <f>SUM(AP68:AT73)</f>
        <v>1350</v>
      </c>
      <c r="AQ88" s="854"/>
      <c r="AR88" s="854"/>
      <c r="AS88" s="854"/>
      <c r="AT88" s="854"/>
      <c r="AU88" s="854">
        <f>SUM(AU68:AY73)</f>
        <v>87</v>
      </c>
      <c r="AV88" s="854"/>
      <c r="AW88" s="854"/>
      <c r="AX88" s="854"/>
      <c r="AY88" s="854"/>
      <c r="AZ88" s="859"/>
      <c r="BA88" s="859"/>
      <c r="BB88" s="859"/>
      <c r="BC88" s="859"/>
      <c r="BD88" s="860"/>
      <c r="BE88" s="227"/>
      <c r="BF88" s="227"/>
      <c r="BG88" s="227"/>
      <c r="BH88" s="227"/>
      <c r="BI88" s="227"/>
      <c r="BJ88" s="227"/>
      <c r="BK88" s="227"/>
      <c r="BL88" s="227"/>
      <c r="BM88" s="227"/>
      <c r="BN88" s="227"/>
      <c r="BO88" s="227"/>
      <c r="BP88" s="227"/>
      <c r="BQ88" s="224">
        <v>82</v>
      </c>
      <c r="BR88" s="229"/>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341</v>
      </c>
      <c r="BR102" s="799" t="s">
        <v>375</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f>SUM(CR7:CV88)</f>
        <v>14</v>
      </c>
      <c r="CS102" s="862"/>
      <c r="CT102" s="862"/>
      <c r="CU102" s="862"/>
      <c r="CV102" s="901"/>
      <c r="CW102" s="900" t="s">
        <v>600</v>
      </c>
      <c r="CX102" s="862"/>
      <c r="CY102" s="862"/>
      <c r="CZ102" s="862"/>
      <c r="DA102" s="901"/>
      <c r="DB102" s="900" t="s">
        <v>600</v>
      </c>
      <c r="DC102" s="862"/>
      <c r="DD102" s="862"/>
      <c r="DE102" s="862"/>
      <c r="DF102" s="901"/>
      <c r="DG102" s="900" t="s">
        <v>600</v>
      </c>
      <c r="DH102" s="862"/>
      <c r="DI102" s="862"/>
      <c r="DJ102" s="862"/>
      <c r="DK102" s="901"/>
      <c r="DL102" s="900" t="s">
        <v>600</v>
      </c>
      <c r="DM102" s="862"/>
      <c r="DN102" s="862"/>
      <c r="DO102" s="862"/>
      <c r="DP102" s="901"/>
      <c r="DQ102" s="900" t="s">
        <v>602</v>
      </c>
      <c r="DR102" s="862"/>
      <c r="DS102" s="862"/>
      <c r="DT102" s="862"/>
      <c r="DU102" s="901"/>
      <c r="DV102" s="799"/>
      <c r="DW102" s="800"/>
      <c r="DX102" s="800"/>
      <c r="DY102" s="800"/>
      <c r="DZ102" s="924"/>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5" t="s">
        <v>376</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6" t="s">
        <v>377</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378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379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27" t="s">
        <v>380</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381</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6" customFormat="1" ht="26.25" customHeight="1" x14ac:dyDescent="0.15">
      <c r="A109" s="922" t="s">
        <v>382</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383</v>
      </c>
      <c r="AB109" s="903"/>
      <c r="AC109" s="903"/>
      <c r="AD109" s="903"/>
      <c r="AE109" s="904"/>
      <c r="AF109" s="902" t="s">
        <v>384</v>
      </c>
      <c r="AG109" s="903"/>
      <c r="AH109" s="903"/>
      <c r="AI109" s="903"/>
      <c r="AJ109" s="904"/>
      <c r="AK109" s="902" t="s">
        <v>282</v>
      </c>
      <c r="AL109" s="903"/>
      <c r="AM109" s="903"/>
      <c r="AN109" s="903"/>
      <c r="AO109" s="904"/>
      <c r="AP109" s="902" t="s">
        <v>385</v>
      </c>
      <c r="AQ109" s="903"/>
      <c r="AR109" s="903"/>
      <c r="AS109" s="903"/>
      <c r="AT109" s="905"/>
      <c r="AU109" s="922" t="s">
        <v>382</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383</v>
      </c>
      <c r="BR109" s="903"/>
      <c r="BS109" s="903"/>
      <c r="BT109" s="903"/>
      <c r="BU109" s="904"/>
      <c r="BV109" s="902" t="s">
        <v>384</v>
      </c>
      <c r="BW109" s="903"/>
      <c r="BX109" s="903"/>
      <c r="BY109" s="903"/>
      <c r="BZ109" s="904"/>
      <c r="CA109" s="902" t="s">
        <v>282</v>
      </c>
      <c r="CB109" s="903"/>
      <c r="CC109" s="903"/>
      <c r="CD109" s="903"/>
      <c r="CE109" s="904"/>
      <c r="CF109" s="923" t="s">
        <v>385</v>
      </c>
      <c r="CG109" s="923"/>
      <c r="CH109" s="923"/>
      <c r="CI109" s="923"/>
      <c r="CJ109" s="923"/>
      <c r="CK109" s="902" t="s">
        <v>386</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383</v>
      </c>
      <c r="DH109" s="903"/>
      <c r="DI109" s="903"/>
      <c r="DJ109" s="903"/>
      <c r="DK109" s="904"/>
      <c r="DL109" s="902" t="s">
        <v>384</v>
      </c>
      <c r="DM109" s="903"/>
      <c r="DN109" s="903"/>
      <c r="DO109" s="903"/>
      <c r="DP109" s="904"/>
      <c r="DQ109" s="902" t="s">
        <v>282</v>
      </c>
      <c r="DR109" s="903"/>
      <c r="DS109" s="903"/>
      <c r="DT109" s="903"/>
      <c r="DU109" s="904"/>
      <c r="DV109" s="902" t="s">
        <v>385</v>
      </c>
      <c r="DW109" s="903"/>
      <c r="DX109" s="903"/>
      <c r="DY109" s="903"/>
      <c r="DZ109" s="905"/>
    </row>
    <row r="110" spans="1:131" s="216" customFormat="1" ht="26.25" customHeight="1" x14ac:dyDescent="0.15">
      <c r="A110" s="906" t="s">
        <v>387</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2538147</v>
      </c>
      <c r="AB110" s="910"/>
      <c r="AC110" s="910"/>
      <c r="AD110" s="910"/>
      <c r="AE110" s="911"/>
      <c r="AF110" s="912">
        <v>2099699</v>
      </c>
      <c r="AG110" s="910"/>
      <c r="AH110" s="910"/>
      <c r="AI110" s="910"/>
      <c r="AJ110" s="911"/>
      <c r="AK110" s="912">
        <v>2217897</v>
      </c>
      <c r="AL110" s="910"/>
      <c r="AM110" s="910"/>
      <c r="AN110" s="910"/>
      <c r="AO110" s="911"/>
      <c r="AP110" s="913">
        <v>28.7</v>
      </c>
      <c r="AQ110" s="914"/>
      <c r="AR110" s="914"/>
      <c r="AS110" s="914"/>
      <c r="AT110" s="915"/>
      <c r="AU110" s="916" t="s">
        <v>72</v>
      </c>
      <c r="AV110" s="917"/>
      <c r="AW110" s="917"/>
      <c r="AX110" s="917"/>
      <c r="AY110" s="917"/>
      <c r="AZ110" s="939" t="s">
        <v>388</v>
      </c>
      <c r="BA110" s="907"/>
      <c r="BB110" s="907"/>
      <c r="BC110" s="907"/>
      <c r="BD110" s="907"/>
      <c r="BE110" s="907"/>
      <c r="BF110" s="907"/>
      <c r="BG110" s="907"/>
      <c r="BH110" s="907"/>
      <c r="BI110" s="907"/>
      <c r="BJ110" s="907"/>
      <c r="BK110" s="907"/>
      <c r="BL110" s="907"/>
      <c r="BM110" s="907"/>
      <c r="BN110" s="907"/>
      <c r="BO110" s="907"/>
      <c r="BP110" s="908"/>
      <c r="BQ110" s="940">
        <v>22417512</v>
      </c>
      <c r="BR110" s="941"/>
      <c r="BS110" s="941"/>
      <c r="BT110" s="941"/>
      <c r="BU110" s="941"/>
      <c r="BV110" s="941">
        <v>22162746</v>
      </c>
      <c r="BW110" s="941"/>
      <c r="BX110" s="941"/>
      <c r="BY110" s="941"/>
      <c r="BZ110" s="941"/>
      <c r="CA110" s="941">
        <v>22182134</v>
      </c>
      <c r="CB110" s="941"/>
      <c r="CC110" s="941"/>
      <c r="CD110" s="941"/>
      <c r="CE110" s="941"/>
      <c r="CF110" s="954">
        <v>287.10000000000002</v>
      </c>
      <c r="CG110" s="955"/>
      <c r="CH110" s="955"/>
      <c r="CI110" s="955"/>
      <c r="CJ110" s="955"/>
      <c r="CK110" s="956" t="s">
        <v>389</v>
      </c>
      <c r="CL110" s="957"/>
      <c r="CM110" s="939" t="s">
        <v>390</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343</v>
      </c>
      <c r="DH110" s="941"/>
      <c r="DI110" s="941"/>
      <c r="DJ110" s="941"/>
      <c r="DK110" s="941"/>
      <c r="DL110" s="941" t="s">
        <v>343</v>
      </c>
      <c r="DM110" s="941"/>
      <c r="DN110" s="941"/>
      <c r="DO110" s="941"/>
      <c r="DP110" s="941"/>
      <c r="DQ110" s="941" t="s">
        <v>343</v>
      </c>
      <c r="DR110" s="941"/>
      <c r="DS110" s="941"/>
      <c r="DT110" s="941"/>
      <c r="DU110" s="941"/>
      <c r="DV110" s="942" t="s">
        <v>343</v>
      </c>
      <c r="DW110" s="942"/>
      <c r="DX110" s="942"/>
      <c r="DY110" s="942"/>
      <c r="DZ110" s="943"/>
    </row>
    <row r="111" spans="1:131" s="216" customFormat="1" ht="26.25" customHeight="1" x14ac:dyDescent="0.15">
      <c r="A111" s="944" t="s">
        <v>391</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343</v>
      </c>
      <c r="AB111" s="948"/>
      <c r="AC111" s="948"/>
      <c r="AD111" s="948"/>
      <c r="AE111" s="949"/>
      <c r="AF111" s="950" t="s">
        <v>343</v>
      </c>
      <c r="AG111" s="948"/>
      <c r="AH111" s="948"/>
      <c r="AI111" s="948"/>
      <c r="AJ111" s="949"/>
      <c r="AK111" s="950" t="s">
        <v>343</v>
      </c>
      <c r="AL111" s="948"/>
      <c r="AM111" s="948"/>
      <c r="AN111" s="948"/>
      <c r="AO111" s="949"/>
      <c r="AP111" s="951" t="s">
        <v>343</v>
      </c>
      <c r="AQ111" s="952"/>
      <c r="AR111" s="952"/>
      <c r="AS111" s="952"/>
      <c r="AT111" s="953"/>
      <c r="AU111" s="918"/>
      <c r="AV111" s="919"/>
      <c r="AW111" s="919"/>
      <c r="AX111" s="919"/>
      <c r="AY111" s="919"/>
      <c r="AZ111" s="932" t="s">
        <v>392</v>
      </c>
      <c r="BA111" s="933"/>
      <c r="BB111" s="933"/>
      <c r="BC111" s="933"/>
      <c r="BD111" s="933"/>
      <c r="BE111" s="933"/>
      <c r="BF111" s="933"/>
      <c r="BG111" s="933"/>
      <c r="BH111" s="933"/>
      <c r="BI111" s="933"/>
      <c r="BJ111" s="933"/>
      <c r="BK111" s="933"/>
      <c r="BL111" s="933"/>
      <c r="BM111" s="933"/>
      <c r="BN111" s="933"/>
      <c r="BO111" s="933"/>
      <c r="BP111" s="934"/>
      <c r="BQ111" s="935">
        <v>40436</v>
      </c>
      <c r="BR111" s="936"/>
      <c r="BS111" s="936"/>
      <c r="BT111" s="936"/>
      <c r="BU111" s="936"/>
      <c r="BV111" s="936">
        <v>26957</v>
      </c>
      <c r="BW111" s="936"/>
      <c r="BX111" s="936"/>
      <c r="BY111" s="936"/>
      <c r="BZ111" s="936"/>
      <c r="CA111" s="936">
        <v>13479</v>
      </c>
      <c r="CB111" s="936"/>
      <c r="CC111" s="936"/>
      <c r="CD111" s="936"/>
      <c r="CE111" s="936"/>
      <c r="CF111" s="930">
        <v>0.2</v>
      </c>
      <c r="CG111" s="931"/>
      <c r="CH111" s="931"/>
      <c r="CI111" s="931"/>
      <c r="CJ111" s="931"/>
      <c r="CK111" s="958"/>
      <c r="CL111" s="959"/>
      <c r="CM111" s="932" t="s">
        <v>393</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394</v>
      </c>
      <c r="DH111" s="936"/>
      <c r="DI111" s="936"/>
      <c r="DJ111" s="936"/>
      <c r="DK111" s="936"/>
      <c r="DL111" s="936" t="s">
        <v>394</v>
      </c>
      <c r="DM111" s="936"/>
      <c r="DN111" s="936"/>
      <c r="DO111" s="936"/>
      <c r="DP111" s="936"/>
      <c r="DQ111" s="936" t="s">
        <v>394</v>
      </c>
      <c r="DR111" s="936"/>
      <c r="DS111" s="936"/>
      <c r="DT111" s="936"/>
      <c r="DU111" s="936"/>
      <c r="DV111" s="937" t="s">
        <v>394</v>
      </c>
      <c r="DW111" s="937"/>
      <c r="DX111" s="937"/>
      <c r="DY111" s="937"/>
      <c r="DZ111" s="938"/>
    </row>
    <row r="112" spans="1:131" s="216" customFormat="1" ht="26.25" customHeight="1" x14ac:dyDescent="0.15">
      <c r="A112" s="962" t="s">
        <v>395</v>
      </c>
      <c r="B112" s="963"/>
      <c r="C112" s="933" t="s">
        <v>396</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397</v>
      </c>
      <c r="AB112" s="969"/>
      <c r="AC112" s="969"/>
      <c r="AD112" s="969"/>
      <c r="AE112" s="970"/>
      <c r="AF112" s="971" t="s">
        <v>394</v>
      </c>
      <c r="AG112" s="969"/>
      <c r="AH112" s="969"/>
      <c r="AI112" s="969"/>
      <c r="AJ112" s="970"/>
      <c r="AK112" s="971" t="s">
        <v>394</v>
      </c>
      <c r="AL112" s="969"/>
      <c r="AM112" s="969"/>
      <c r="AN112" s="969"/>
      <c r="AO112" s="970"/>
      <c r="AP112" s="972" t="s">
        <v>394</v>
      </c>
      <c r="AQ112" s="973"/>
      <c r="AR112" s="973"/>
      <c r="AS112" s="973"/>
      <c r="AT112" s="974"/>
      <c r="AU112" s="918"/>
      <c r="AV112" s="919"/>
      <c r="AW112" s="919"/>
      <c r="AX112" s="919"/>
      <c r="AY112" s="919"/>
      <c r="AZ112" s="932" t="s">
        <v>398</v>
      </c>
      <c r="BA112" s="933"/>
      <c r="BB112" s="933"/>
      <c r="BC112" s="933"/>
      <c r="BD112" s="933"/>
      <c r="BE112" s="933"/>
      <c r="BF112" s="933"/>
      <c r="BG112" s="933"/>
      <c r="BH112" s="933"/>
      <c r="BI112" s="933"/>
      <c r="BJ112" s="933"/>
      <c r="BK112" s="933"/>
      <c r="BL112" s="933"/>
      <c r="BM112" s="933"/>
      <c r="BN112" s="933"/>
      <c r="BO112" s="933"/>
      <c r="BP112" s="934"/>
      <c r="BQ112" s="935">
        <v>8353070</v>
      </c>
      <c r="BR112" s="936"/>
      <c r="BS112" s="936"/>
      <c r="BT112" s="936"/>
      <c r="BU112" s="936"/>
      <c r="BV112" s="936">
        <v>7843622</v>
      </c>
      <c r="BW112" s="936"/>
      <c r="BX112" s="936"/>
      <c r="BY112" s="936"/>
      <c r="BZ112" s="936"/>
      <c r="CA112" s="936">
        <v>7560393</v>
      </c>
      <c r="CB112" s="936"/>
      <c r="CC112" s="936"/>
      <c r="CD112" s="936"/>
      <c r="CE112" s="936"/>
      <c r="CF112" s="930">
        <v>97.8</v>
      </c>
      <c r="CG112" s="931"/>
      <c r="CH112" s="931"/>
      <c r="CI112" s="931"/>
      <c r="CJ112" s="931"/>
      <c r="CK112" s="958"/>
      <c r="CL112" s="959"/>
      <c r="CM112" s="932" t="s">
        <v>399</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40436</v>
      </c>
      <c r="DH112" s="936"/>
      <c r="DI112" s="936"/>
      <c r="DJ112" s="936"/>
      <c r="DK112" s="936"/>
      <c r="DL112" s="936">
        <v>26957</v>
      </c>
      <c r="DM112" s="936"/>
      <c r="DN112" s="936"/>
      <c r="DO112" s="936"/>
      <c r="DP112" s="936"/>
      <c r="DQ112" s="936">
        <v>13479</v>
      </c>
      <c r="DR112" s="936"/>
      <c r="DS112" s="936"/>
      <c r="DT112" s="936"/>
      <c r="DU112" s="936"/>
      <c r="DV112" s="937">
        <v>0.2</v>
      </c>
      <c r="DW112" s="937"/>
      <c r="DX112" s="937"/>
      <c r="DY112" s="937"/>
      <c r="DZ112" s="938"/>
    </row>
    <row r="113" spans="1:130" s="216" customFormat="1" ht="26.25" customHeight="1" x14ac:dyDescent="0.15">
      <c r="A113" s="964"/>
      <c r="B113" s="965"/>
      <c r="C113" s="933" t="s">
        <v>400</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680107</v>
      </c>
      <c r="AB113" s="948"/>
      <c r="AC113" s="948"/>
      <c r="AD113" s="948"/>
      <c r="AE113" s="949"/>
      <c r="AF113" s="950">
        <v>698702</v>
      </c>
      <c r="AG113" s="948"/>
      <c r="AH113" s="948"/>
      <c r="AI113" s="948"/>
      <c r="AJ113" s="949"/>
      <c r="AK113" s="950">
        <v>785455</v>
      </c>
      <c r="AL113" s="948"/>
      <c r="AM113" s="948"/>
      <c r="AN113" s="948"/>
      <c r="AO113" s="949"/>
      <c r="AP113" s="951">
        <v>10.199999999999999</v>
      </c>
      <c r="AQ113" s="952"/>
      <c r="AR113" s="952"/>
      <c r="AS113" s="952"/>
      <c r="AT113" s="953"/>
      <c r="AU113" s="918"/>
      <c r="AV113" s="919"/>
      <c r="AW113" s="919"/>
      <c r="AX113" s="919"/>
      <c r="AY113" s="919"/>
      <c r="AZ113" s="932" t="s">
        <v>401</v>
      </c>
      <c r="BA113" s="933"/>
      <c r="BB113" s="933"/>
      <c r="BC113" s="933"/>
      <c r="BD113" s="933"/>
      <c r="BE113" s="933"/>
      <c r="BF113" s="933"/>
      <c r="BG113" s="933"/>
      <c r="BH113" s="933"/>
      <c r="BI113" s="933"/>
      <c r="BJ113" s="933"/>
      <c r="BK113" s="933"/>
      <c r="BL113" s="933"/>
      <c r="BM113" s="933"/>
      <c r="BN113" s="933"/>
      <c r="BO113" s="933"/>
      <c r="BP113" s="934"/>
      <c r="BQ113" s="935">
        <v>122459</v>
      </c>
      <c r="BR113" s="936"/>
      <c r="BS113" s="936"/>
      <c r="BT113" s="936"/>
      <c r="BU113" s="936"/>
      <c r="BV113" s="936">
        <v>104991</v>
      </c>
      <c r="BW113" s="936"/>
      <c r="BX113" s="936"/>
      <c r="BY113" s="936"/>
      <c r="BZ113" s="936"/>
      <c r="CA113" s="936">
        <v>87513</v>
      </c>
      <c r="CB113" s="936"/>
      <c r="CC113" s="936"/>
      <c r="CD113" s="936"/>
      <c r="CE113" s="936"/>
      <c r="CF113" s="930">
        <v>1.1000000000000001</v>
      </c>
      <c r="CG113" s="931"/>
      <c r="CH113" s="931"/>
      <c r="CI113" s="931"/>
      <c r="CJ113" s="931"/>
      <c r="CK113" s="958"/>
      <c r="CL113" s="959"/>
      <c r="CM113" s="932" t="s">
        <v>402</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126</v>
      </c>
      <c r="DH113" s="969"/>
      <c r="DI113" s="969"/>
      <c r="DJ113" s="969"/>
      <c r="DK113" s="970"/>
      <c r="DL113" s="971" t="s">
        <v>394</v>
      </c>
      <c r="DM113" s="969"/>
      <c r="DN113" s="969"/>
      <c r="DO113" s="969"/>
      <c r="DP113" s="970"/>
      <c r="DQ113" s="971" t="s">
        <v>126</v>
      </c>
      <c r="DR113" s="969"/>
      <c r="DS113" s="969"/>
      <c r="DT113" s="969"/>
      <c r="DU113" s="970"/>
      <c r="DV113" s="972" t="s">
        <v>403</v>
      </c>
      <c r="DW113" s="973"/>
      <c r="DX113" s="973"/>
      <c r="DY113" s="973"/>
      <c r="DZ113" s="974"/>
    </row>
    <row r="114" spans="1:130" s="216" customFormat="1" ht="26.25" customHeight="1" x14ac:dyDescent="0.15">
      <c r="A114" s="964"/>
      <c r="B114" s="965"/>
      <c r="C114" s="933" t="s">
        <v>404</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18235</v>
      </c>
      <c r="AB114" s="969"/>
      <c r="AC114" s="969"/>
      <c r="AD114" s="969"/>
      <c r="AE114" s="970"/>
      <c r="AF114" s="971">
        <v>21857</v>
      </c>
      <c r="AG114" s="969"/>
      <c r="AH114" s="969"/>
      <c r="AI114" s="969"/>
      <c r="AJ114" s="970"/>
      <c r="AK114" s="971">
        <v>21826</v>
      </c>
      <c r="AL114" s="969"/>
      <c r="AM114" s="969"/>
      <c r="AN114" s="969"/>
      <c r="AO114" s="970"/>
      <c r="AP114" s="972">
        <v>0.3</v>
      </c>
      <c r="AQ114" s="973"/>
      <c r="AR114" s="973"/>
      <c r="AS114" s="973"/>
      <c r="AT114" s="974"/>
      <c r="AU114" s="918"/>
      <c r="AV114" s="919"/>
      <c r="AW114" s="919"/>
      <c r="AX114" s="919"/>
      <c r="AY114" s="919"/>
      <c r="AZ114" s="932" t="s">
        <v>405</v>
      </c>
      <c r="BA114" s="933"/>
      <c r="BB114" s="933"/>
      <c r="BC114" s="933"/>
      <c r="BD114" s="933"/>
      <c r="BE114" s="933"/>
      <c r="BF114" s="933"/>
      <c r="BG114" s="933"/>
      <c r="BH114" s="933"/>
      <c r="BI114" s="933"/>
      <c r="BJ114" s="933"/>
      <c r="BK114" s="933"/>
      <c r="BL114" s="933"/>
      <c r="BM114" s="933"/>
      <c r="BN114" s="933"/>
      <c r="BO114" s="933"/>
      <c r="BP114" s="934"/>
      <c r="BQ114" s="935">
        <v>1647621</v>
      </c>
      <c r="BR114" s="936"/>
      <c r="BS114" s="936"/>
      <c r="BT114" s="936"/>
      <c r="BU114" s="936"/>
      <c r="BV114" s="936">
        <v>1516655</v>
      </c>
      <c r="BW114" s="936"/>
      <c r="BX114" s="936"/>
      <c r="BY114" s="936"/>
      <c r="BZ114" s="936"/>
      <c r="CA114" s="936">
        <v>1398648</v>
      </c>
      <c r="CB114" s="936"/>
      <c r="CC114" s="936"/>
      <c r="CD114" s="936"/>
      <c r="CE114" s="936"/>
      <c r="CF114" s="930">
        <v>18.100000000000001</v>
      </c>
      <c r="CG114" s="931"/>
      <c r="CH114" s="931"/>
      <c r="CI114" s="931"/>
      <c r="CJ114" s="931"/>
      <c r="CK114" s="958"/>
      <c r="CL114" s="959"/>
      <c r="CM114" s="932" t="s">
        <v>406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394</v>
      </c>
      <c r="DH114" s="969"/>
      <c r="DI114" s="969"/>
      <c r="DJ114" s="969"/>
      <c r="DK114" s="970"/>
      <c r="DL114" s="971" t="s">
        <v>394</v>
      </c>
      <c r="DM114" s="969"/>
      <c r="DN114" s="969"/>
      <c r="DO114" s="969"/>
      <c r="DP114" s="970"/>
      <c r="DQ114" s="971" t="s">
        <v>394</v>
      </c>
      <c r="DR114" s="969"/>
      <c r="DS114" s="969"/>
      <c r="DT114" s="969"/>
      <c r="DU114" s="970"/>
      <c r="DV114" s="972" t="s">
        <v>394</v>
      </c>
      <c r="DW114" s="973"/>
      <c r="DX114" s="973"/>
      <c r="DY114" s="973"/>
      <c r="DZ114" s="974"/>
    </row>
    <row r="115" spans="1:130" s="216" customFormat="1" ht="26.25" customHeight="1" x14ac:dyDescent="0.15">
      <c r="A115" s="964"/>
      <c r="B115" s="965"/>
      <c r="C115" s="933" t="s">
        <v>407</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37212</v>
      </c>
      <c r="AB115" s="948"/>
      <c r="AC115" s="948"/>
      <c r="AD115" s="948"/>
      <c r="AE115" s="949"/>
      <c r="AF115" s="950">
        <v>31285</v>
      </c>
      <c r="AG115" s="948"/>
      <c r="AH115" s="948"/>
      <c r="AI115" s="948"/>
      <c r="AJ115" s="949"/>
      <c r="AK115" s="950">
        <v>24564</v>
      </c>
      <c r="AL115" s="948"/>
      <c r="AM115" s="948"/>
      <c r="AN115" s="948"/>
      <c r="AO115" s="949"/>
      <c r="AP115" s="951">
        <v>0.3</v>
      </c>
      <c r="AQ115" s="952"/>
      <c r="AR115" s="952"/>
      <c r="AS115" s="952"/>
      <c r="AT115" s="953"/>
      <c r="AU115" s="918"/>
      <c r="AV115" s="919"/>
      <c r="AW115" s="919"/>
      <c r="AX115" s="919"/>
      <c r="AY115" s="919"/>
      <c r="AZ115" s="932" t="s">
        <v>408</v>
      </c>
      <c r="BA115" s="933"/>
      <c r="BB115" s="933"/>
      <c r="BC115" s="933"/>
      <c r="BD115" s="933"/>
      <c r="BE115" s="933"/>
      <c r="BF115" s="933"/>
      <c r="BG115" s="933"/>
      <c r="BH115" s="933"/>
      <c r="BI115" s="933"/>
      <c r="BJ115" s="933"/>
      <c r="BK115" s="933"/>
      <c r="BL115" s="933"/>
      <c r="BM115" s="933"/>
      <c r="BN115" s="933"/>
      <c r="BO115" s="933"/>
      <c r="BP115" s="934"/>
      <c r="BQ115" s="935">
        <v>1699</v>
      </c>
      <c r="BR115" s="936"/>
      <c r="BS115" s="936"/>
      <c r="BT115" s="936"/>
      <c r="BU115" s="936"/>
      <c r="BV115" s="936">
        <v>1699</v>
      </c>
      <c r="BW115" s="936"/>
      <c r="BX115" s="936"/>
      <c r="BY115" s="936"/>
      <c r="BZ115" s="936"/>
      <c r="CA115" s="936">
        <v>914</v>
      </c>
      <c r="CB115" s="936"/>
      <c r="CC115" s="936"/>
      <c r="CD115" s="936"/>
      <c r="CE115" s="936"/>
      <c r="CF115" s="930">
        <v>0</v>
      </c>
      <c r="CG115" s="931"/>
      <c r="CH115" s="931"/>
      <c r="CI115" s="931"/>
      <c r="CJ115" s="931"/>
      <c r="CK115" s="958"/>
      <c r="CL115" s="959"/>
      <c r="CM115" s="932" t="s">
        <v>409</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394</v>
      </c>
      <c r="DH115" s="969"/>
      <c r="DI115" s="969"/>
      <c r="DJ115" s="969"/>
      <c r="DK115" s="970"/>
      <c r="DL115" s="971" t="s">
        <v>410</v>
      </c>
      <c r="DM115" s="969"/>
      <c r="DN115" s="969"/>
      <c r="DO115" s="969"/>
      <c r="DP115" s="970"/>
      <c r="DQ115" s="971" t="s">
        <v>394</v>
      </c>
      <c r="DR115" s="969"/>
      <c r="DS115" s="969"/>
      <c r="DT115" s="969"/>
      <c r="DU115" s="970"/>
      <c r="DV115" s="972" t="s">
        <v>394</v>
      </c>
      <c r="DW115" s="973"/>
      <c r="DX115" s="973"/>
      <c r="DY115" s="973"/>
      <c r="DZ115" s="974"/>
    </row>
    <row r="116" spans="1:130" s="216" customFormat="1" ht="26.25" customHeight="1" x14ac:dyDescent="0.15">
      <c r="A116" s="966"/>
      <c r="B116" s="967"/>
      <c r="C116" s="975" t="s">
        <v>411</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774</v>
      </c>
      <c r="AB116" s="969"/>
      <c r="AC116" s="969"/>
      <c r="AD116" s="969"/>
      <c r="AE116" s="970"/>
      <c r="AF116" s="971">
        <v>385</v>
      </c>
      <c r="AG116" s="969"/>
      <c r="AH116" s="969"/>
      <c r="AI116" s="969"/>
      <c r="AJ116" s="970"/>
      <c r="AK116" s="971">
        <v>207</v>
      </c>
      <c r="AL116" s="969"/>
      <c r="AM116" s="969"/>
      <c r="AN116" s="969"/>
      <c r="AO116" s="970"/>
      <c r="AP116" s="972">
        <v>0</v>
      </c>
      <c r="AQ116" s="973"/>
      <c r="AR116" s="973"/>
      <c r="AS116" s="973"/>
      <c r="AT116" s="974"/>
      <c r="AU116" s="918"/>
      <c r="AV116" s="919"/>
      <c r="AW116" s="919"/>
      <c r="AX116" s="919"/>
      <c r="AY116" s="919"/>
      <c r="AZ116" s="977" t="s">
        <v>412</v>
      </c>
      <c r="BA116" s="978"/>
      <c r="BB116" s="978"/>
      <c r="BC116" s="978"/>
      <c r="BD116" s="978"/>
      <c r="BE116" s="978"/>
      <c r="BF116" s="978"/>
      <c r="BG116" s="978"/>
      <c r="BH116" s="978"/>
      <c r="BI116" s="978"/>
      <c r="BJ116" s="978"/>
      <c r="BK116" s="978"/>
      <c r="BL116" s="978"/>
      <c r="BM116" s="978"/>
      <c r="BN116" s="978"/>
      <c r="BO116" s="978"/>
      <c r="BP116" s="979"/>
      <c r="BQ116" s="935" t="s">
        <v>394</v>
      </c>
      <c r="BR116" s="936"/>
      <c r="BS116" s="936"/>
      <c r="BT116" s="936"/>
      <c r="BU116" s="936"/>
      <c r="BV116" s="936" t="s">
        <v>126</v>
      </c>
      <c r="BW116" s="936"/>
      <c r="BX116" s="936"/>
      <c r="BY116" s="936"/>
      <c r="BZ116" s="936"/>
      <c r="CA116" s="936" t="s">
        <v>394</v>
      </c>
      <c r="CB116" s="936"/>
      <c r="CC116" s="936"/>
      <c r="CD116" s="936"/>
      <c r="CE116" s="936"/>
      <c r="CF116" s="930" t="s">
        <v>394</v>
      </c>
      <c r="CG116" s="931"/>
      <c r="CH116" s="931"/>
      <c r="CI116" s="931"/>
      <c r="CJ116" s="931"/>
      <c r="CK116" s="958"/>
      <c r="CL116" s="959"/>
      <c r="CM116" s="932" t="s">
        <v>413</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394</v>
      </c>
      <c r="DH116" s="969"/>
      <c r="DI116" s="969"/>
      <c r="DJ116" s="969"/>
      <c r="DK116" s="970"/>
      <c r="DL116" s="971" t="s">
        <v>394</v>
      </c>
      <c r="DM116" s="969"/>
      <c r="DN116" s="969"/>
      <c r="DO116" s="969"/>
      <c r="DP116" s="970"/>
      <c r="DQ116" s="971" t="s">
        <v>126</v>
      </c>
      <c r="DR116" s="969"/>
      <c r="DS116" s="969"/>
      <c r="DT116" s="969"/>
      <c r="DU116" s="970"/>
      <c r="DV116" s="972" t="s">
        <v>126</v>
      </c>
      <c r="DW116" s="973"/>
      <c r="DX116" s="973"/>
      <c r="DY116" s="973"/>
      <c r="DZ116" s="974"/>
    </row>
    <row r="117" spans="1:130" s="216" customFormat="1" ht="26.25" customHeight="1" x14ac:dyDescent="0.15">
      <c r="A117" s="922" t="s">
        <v>182</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414</v>
      </c>
      <c r="Z117" s="904"/>
      <c r="AA117" s="988">
        <v>3274475</v>
      </c>
      <c r="AB117" s="989"/>
      <c r="AC117" s="989"/>
      <c r="AD117" s="989"/>
      <c r="AE117" s="990"/>
      <c r="AF117" s="991">
        <v>2851928</v>
      </c>
      <c r="AG117" s="989"/>
      <c r="AH117" s="989"/>
      <c r="AI117" s="989"/>
      <c r="AJ117" s="990"/>
      <c r="AK117" s="991">
        <v>3049949</v>
      </c>
      <c r="AL117" s="989"/>
      <c r="AM117" s="989"/>
      <c r="AN117" s="989"/>
      <c r="AO117" s="990"/>
      <c r="AP117" s="992"/>
      <c r="AQ117" s="993"/>
      <c r="AR117" s="993"/>
      <c r="AS117" s="993"/>
      <c r="AT117" s="994"/>
      <c r="AU117" s="918"/>
      <c r="AV117" s="919"/>
      <c r="AW117" s="919"/>
      <c r="AX117" s="919"/>
      <c r="AY117" s="919"/>
      <c r="AZ117" s="984" t="s">
        <v>415</v>
      </c>
      <c r="BA117" s="985"/>
      <c r="BB117" s="985"/>
      <c r="BC117" s="985"/>
      <c r="BD117" s="985"/>
      <c r="BE117" s="985"/>
      <c r="BF117" s="985"/>
      <c r="BG117" s="985"/>
      <c r="BH117" s="985"/>
      <c r="BI117" s="985"/>
      <c r="BJ117" s="985"/>
      <c r="BK117" s="985"/>
      <c r="BL117" s="985"/>
      <c r="BM117" s="985"/>
      <c r="BN117" s="985"/>
      <c r="BO117" s="985"/>
      <c r="BP117" s="986"/>
      <c r="BQ117" s="935" t="s">
        <v>394</v>
      </c>
      <c r="BR117" s="936"/>
      <c r="BS117" s="936"/>
      <c r="BT117" s="936"/>
      <c r="BU117" s="936"/>
      <c r="BV117" s="936" t="s">
        <v>394</v>
      </c>
      <c r="BW117" s="936"/>
      <c r="BX117" s="936"/>
      <c r="BY117" s="936"/>
      <c r="BZ117" s="936"/>
      <c r="CA117" s="936" t="s">
        <v>394</v>
      </c>
      <c r="CB117" s="936"/>
      <c r="CC117" s="936"/>
      <c r="CD117" s="936"/>
      <c r="CE117" s="936"/>
      <c r="CF117" s="930" t="s">
        <v>394</v>
      </c>
      <c r="CG117" s="931"/>
      <c r="CH117" s="931"/>
      <c r="CI117" s="931"/>
      <c r="CJ117" s="931"/>
      <c r="CK117" s="958"/>
      <c r="CL117" s="959"/>
      <c r="CM117" s="932" t="s">
        <v>416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394</v>
      </c>
      <c r="DH117" s="969"/>
      <c r="DI117" s="969"/>
      <c r="DJ117" s="969"/>
      <c r="DK117" s="970"/>
      <c r="DL117" s="971" t="s">
        <v>394</v>
      </c>
      <c r="DM117" s="969"/>
      <c r="DN117" s="969"/>
      <c r="DO117" s="969"/>
      <c r="DP117" s="970"/>
      <c r="DQ117" s="971" t="s">
        <v>394</v>
      </c>
      <c r="DR117" s="969"/>
      <c r="DS117" s="969"/>
      <c r="DT117" s="969"/>
      <c r="DU117" s="970"/>
      <c r="DV117" s="972" t="s">
        <v>394</v>
      </c>
      <c r="DW117" s="973"/>
      <c r="DX117" s="973"/>
      <c r="DY117" s="973"/>
      <c r="DZ117" s="974"/>
    </row>
    <row r="118" spans="1:130" s="216" customFormat="1" ht="26.25" customHeight="1" x14ac:dyDescent="0.15">
      <c r="A118" s="922" t="s">
        <v>386</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383</v>
      </c>
      <c r="AB118" s="903"/>
      <c r="AC118" s="903"/>
      <c r="AD118" s="903"/>
      <c r="AE118" s="904"/>
      <c r="AF118" s="902" t="s">
        <v>384</v>
      </c>
      <c r="AG118" s="903"/>
      <c r="AH118" s="903"/>
      <c r="AI118" s="903"/>
      <c r="AJ118" s="904"/>
      <c r="AK118" s="902" t="s">
        <v>282</v>
      </c>
      <c r="AL118" s="903"/>
      <c r="AM118" s="903"/>
      <c r="AN118" s="903"/>
      <c r="AO118" s="904"/>
      <c r="AP118" s="980" t="s">
        <v>385</v>
      </c>
      <c r="AQ118" s="981"/>
      <c r="AR118" s="981"/>
      <c r="AS118" s="981"/>
      <c r="AT118" s="982"/>
      <c r="AU118" s="918"/>
      <c r="AV118" s="919"/>
      <c r="AW118" s="919"/>
      <c r="AX118" s="919"/>
      <c r="AY118" s="919"/>
      <c r="AZ118" s="983" t="s">
        <v>417</v>
      </c>
      <c r="BA118" s="975"/>
      <c r="BB118" s="975"/>
      <c r="BC118" s="975"/>
      <c r="BD118" s="975"/>
      <c r="BE118" s="975"/>
      <c r="BF118" s="975"/>
      <c r="BG118" s="975"/>
      <c r="BH118" s="975"/>
      <c r="BI118" s="975"/>
      <c r="BJ118" s="975"/>
      <c r="BK118" s="975"/>
      <c r="BL118" s="975"/>
      <c r="BM118" s="975"/>
      <c r="BN118" s="975"/>
      <c r="BO118" s="975"/>
      <c r="BP118" s="976"/>
      <c r="BQ118" s="1009" t="s">
        <v>394</v>
      </c>
      <c r="BR118" s="1010"/>
      <c r="BS118" s="1010"/>
      <c r="BT118" s="1010"/>
      <c r="BU118" s="1010"/>
      <c r="BV118" s="1010" t="s">
        <v>126</v>
      </c>
      <c r="BW118" s="1010"/>
      <c r="BX118" s="1010"/>
      <c r="BY118" s="1010"/>
      <c r="BZ118" s="1010"/>
      <c r="CA118" s="1010" t="s">
        <v>394</v>
      </c>
      <c r="CB118" s="1010"/>
      <c r="CC118" s="1010"/>
      <c r="CD118" s="1010"/>
      <c r="CE118" s="1010"/>
      <c r="CF118" s="930" t="s">
        <v>394</v>
      </c>
      <c r="CG118" s="931"/>
      <c r="CH118" s="931"/>
      <c r="CI118" s="931"/>
      <c r="CJ118" s="931"/>
      <c r="CK118" s="958"/>
      <c r="CL118" s="959"/>
      <c r="CM118" s="932" t="s">
        <v>418</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394</v>
      </c>
      <c r="DH118" s="969"/>
      <c r="DI118" s="969"/>
      <c r="DJ118" s="969"/>
      <c r="DK118" s="970"/>
      <c r="DL118" s="971" t="s">
        <v>394</v>
      </c>
      <c r="DM118" s="969"/>
      <c r="DN118" s="969"/>
      <c r="DO118" s="969"/>
      <c r="DP118" s="970"/>
      <c r="DQ118" s="971" t="s">
        <v>394</v>
      </c>
      <c r="DR118" s="969"/>
      <c r="DS118" s="969"/>
      <c r="DT118" s="969"/>
      <c r="DU118" s="970"/>
      <c r="DV118" s="972" t="s">
        <v>394</v>
      </c>
      <c r="DW118" s="973"/>
      <c r="DX118" s="973"/>
      <c r="DY118" s="973"/>
      <c r="DZ118" s="974"/>
    </row>
    <row r="119" spans="1:130" s="216" customFormat="1" ht="26.25" customHeight="1" x14ac:dyDescent="0.15">
      <c r="A119" s="1066" t="s">
        <v>389</v>
      </c>
      <c r="B119" s="957"/>
      <c r="C119" s="939" t="s">
        <v>390</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394</v>
      </c>
      <c r="AB119" s="910"/>
      <c r="AC119" s="910"/>
      <c r="AD119" s="910"/>
      <c r="AE119" s="911"/>
      <c r="AF119" s="912" t="s">
        <v>394</v>
      </c>
      <c r="AG119" s="910"/>
      <c r="AH119" s="910"/>
      <c r="AI119" s="910"/>
      <c r="AJ119" s="911"/>
      <c r="AK119" s="912" t="s">
        <v>394</v>
      </c>
      <c r="AL119" s="910"/>
      <c r="AM119" s="910"/>
      <c r="AN119" s="910"/>
      <c r="AO119" s="911"/>
      <c r="AP119" s="913" t="s">
        <v>394</v>
      </c>
      <c r="AQ119" s="914"/>
      <c r="AR119" s="914"/>
      <c r="AS119" s="914"/>
      <c r="AT119" s="915"/>
      <c r="AU119" s="920"/>
      <c r="AV119" s="921"/>
      <c r="AW119" s="921"/>
      <c r="AX119" s="921"/>
      <c r="AY119" s="921"/>
      <c r="AZ119" s="237" t="s">
        <v>182</v>
      </c>
      <c r="BA119" s="237"/>
      <c r="BB119" s="237"/>
      <c r="BC119" s="237"/>
      <c r="BD119" s="237"/>
      <c r="BE119" s="237"/>
      <c r="BF119" s="237"/>
      <c r="BG119" s="237"/>
      <c r="BH119" s="237"/>
      <c r="BI119" s="237"/>
      <c r="BJ119" s="237"/>
      <c r="BK119" s="237"/>
      <c r="BL119" s="237"/>
      <c r="BM119" s="237"/>
      <c r="BN119" s="237"/>
      <c r="BO119" s="987" t="s">
        <v>419</v>
      </c>
      <c r="BP119" s="1015"/>
      <c r="BQ119" s="1009">
        <v>32582797</v>
      </c>
      <c r="BR119" s="1010"/>
      <c r="BS119" s="1010"/>
      <c r="BT119" s="1010"/>
      <c r="BU119" s="1010"/>
      <c r="BV119" s="1010">
        <v>31656670</v>
      </c>
      <c r="BW119" s="1010"/>
      <c r="BX119" s="1010"/>
      <c r="BY119" s="1010"/>
      <c r="BZ119" s="1010"/>
      <c r="CA119" s="1010">
        <v>31243081</v>
      </c>
      <c r="CB119" s="1010"/>
      <c r="CC119" s="1010"/>
      <c r="CD119" s="1010"/>
      <c r="CE119" s="1010"/>
      <c r="CF119" s="1011"/>
      <c r="CG119" s="1012"/>
      <c r="CH119" s="1012"/>
      <c r="CI119" s="1012"/>
      <c r="CJ119" s="1013"/>
      <c r="CK119" s="960"/>
      <c r="CL119" s="961"/>
      <c r="CM119" s="983" t="s">
        <v>420</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394</v>
      </c>
      <c r="DH119" s="996"/>
      <c r="DI119" s="996"/>
      <c r="DJ119" s="996"/>
      <c r="DK119" s="997"/>
      <c r="DL119" s="995" t="s">
        <v>394</v>
      </c>
      <c r="DM119" s="996"/>
      <c r="DN119" s="996"/>
      <c r="DO119" s="996"/>
      <c r="DP119" s="997"/>
      <c r="DQ119" s="995" t="s">
        <v>394</v>
      </c>
      <c r="DR119" s="996"/>
      <c r="DS119" s="996"/>
      <c r="DT119" s="996"/>
      <c r="DU119" s="997"/>
      <c r="DV119" s="998" t="s">
        <v>394</v>
      </c>
      <c r="DW119" s="999"/>
      <c r="DX119" s="999"/>
      <c r="DY119" s="999"/>
      <c r="DZ119" s="1000"/>
    </row>
    <row r="120" spans="1:130" s="216" customFormat="1" ht="26.25" customHeight="1" x14ac:dyDescent="0.15">
      <c r="A120" s="1067"/>
      <c r="B120" s="959"/>
      <c r="C120" s="932" t="s">
        <v>393</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126</v>
      </c>
      <c r="AB120" s="969"/>
      <c r="AC120" s="969"/>
      <c r="AD120" s="969"/>
      <c r="AE120" s="970"/>
      <c r="AF120" s="971" t="s">
        <v>394</v>
      </c>
      <c r="AG120" s="969"/>
      <c r="AH120" s="969"/>
      <c r="AI120" s="969"/>
      <c r="AJ120" s="970"/>
      <c r="AK120" s="971" t="s">
        <v>394</v>
      </c>
      <c r="AL120" s="969"/>
      <c r="AM120" s="969"/>
      <c r="AN120" s="969"/>
      <c r="AO120" s="970"/>
      <c r="AP120" s="972" t="s">
        <v>126</v>
      </c>
      <c r="AQ120" s="973"/>
      <c r="AR120" s="973"/>
      <c r="AS120" s="973"/>
      <c r="AT120" s="974"/>
      <c r="AU120" s="1001" t="s">
        <v>421</v>
      </c>
      <c r="AV120" s="1002"/>
      <c r="AW120" s="1002"/>
      <c r="AX120" s="1002"/>
      <c r="AY120" s="1003"/>
      <c r="AZ120" s="939" t="s">
        <v>422</v>
      </c>
      <c r="BA120" s="907"/>
      <c r="BB120" s="907"/>
      <c r="BC120" s="907"/>
      <c r="BD120" s="907"/>
      <c r="BE120" s="907"/>
      <c r="BF120" s="907"/>
      <c r="BG120" s="907"/>
      <c r="BH120" s="907"/>
      <c r="BI120" s="907"/>
      <c r="BJ120" s="907"/>
      <c r="BK120" s="907"/>
      <c r="BL120" s="907"/>
      <c r="BM120" s="907"/>
      <c r="BN120" s="907"/>
      <c r="BO120" s="907"/>
      <c r="BP120" s="908"/>
      <c r="BQ120" s="940">
        <v>2183667</v>
      </c>
      <c r="BR120" s="941"/>
      <c r="BS120" s="941"/>
      <c r="BT120" s="941"/>
      <c r="BU120" s="941"/>
      <c r="BV120" s="941">
        <v>2302267</v>
      </c>
      <c r="BW120" s="941"/>
      <c r="BX120" s="941"/>
      <c r="BY120" s="941"/>
      <c r="BZ120" s="941"/>
      <c r="CA120" s="941">
        <v>2982887</v>
      </c>
      <c r="CB120" s="941"/>
      <c r="CC120" s="941"/>
      <c r="CD120" s="941"/>
      <c r="CE120" s="941"/>
      <c r="CF120" s="954">
        <v>38.6</v>
      </c>
      <c r="CG120" s="955"/>
      <c r="CH120" s="955"/>
      <c r="CI120" s="955"/>
      <c r="CJ120" s="955"/>
      <c r="CK120" s="1016" t="s">
        <v>423</v>
      </c>
      <c r="CL120" s="1017"/>
      <c r="CM120" s="1017"/>
      <c r="CN120" s="1017"/>
      <c r="CO120" s="1018"/>
      <c r="CP120" s="1024" t="s">
        <v>424</v>
      </c>
      <c r="CQ120" s="1025"/>
      <c r="CR120" s="1025"/>
      <c r="CS120" s="1025"/>
      <c r="CT120" s="1025"/>
      <c r="CU120" s="1025"/>
      <c r="CV120" s="1025"/>
      <c r="CW120" s="1025"/>
      <c r="CX120" s="1025"/>
      <c r="CY120" s="1025"/>
      <c r="CZ120" s="1025"/>
      <c r="DA120" s="1025"/>
      <c r="DB120" s="1025"/>
      <c r="DC120" s="1025"/>
      <c r="DD120" s="1025"/>
      <c r="DE120" s="1025"/>
      <c r="DF120" s="1026"/>
      <c r="DG120" s="940">
        <v>4734050</v>
      </c>
      <c r="DH120" s="941"/>
      <c r="DI120" s="941"/>
      <c r="DJ120" s="941"/>
      <c r="DK120" s="941"/>
      <c r="DL120" s="941">
        <v>4522751</v>
      </c>
      <c r="DM120" s="941"/>
      <c r="DN120" s="941"/>
      <c r="DO120" s="941"/>
      <c r="DP120" s="941"/>
      <c r="DQ120" s="941">
        <v>4181894</v>
      </c>
      <c r="DR120" s="941"/>
      <c r="DS120" s="941"/>
      <c r="DT120" s="941"/>
      <c r="DU120" s="941"/>
      <c r="DV120" s="942">
        <v>54.1</v>
      </c>
      <c r="DW120" s="942"/>
      <c r="DX120" s="942"/>
      <c r="DY120" s="942"/>
      <c r="DZ120" s="943"/>
    </row>
    <row r="121" spans="1:130" s="216" customFormat="1" ht="26.25" customHeight="1" x14ac:dyDescent="0.15">
      <c r="A121" s="1067"/>
      <c r="B121" s="959"/>
      <c r="C121" s="984" t="s">
        <v>425</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v>13479</v>
      </c>
      <c r="AB121" s="969"/>
      <c r="AC121" s="969"/>
      <c r="AD121" s="969"/>
      <c r="AE121" s="970"/>
      <c r="AF121" s="971">
        <v>13479</v>
      </c>
      <c r="AG121" s="969"/>
      <c r="AH121" s="969"/>
      <c r="AI121" s="969"/>
      <c r="AJ121" s="970"/>
      <c r="AK121" s="971">
        <v>13479</v>
      </c>
      <c r="AL121" s="969"/>
      <c r="AM121" s="969"/>
      <c r="AN121" s="969"/>
      <c r="AO121" s="970"/>
      <c r="AP121" s="972">
        <v>0.2</v>
      </c>
      <c r="AQ121" s="973"/>
      <c r="AR121" s="973"/>
      <c r="AS121" s="973"/>
      <c r="AT121" s="974"/>
      <c r="AU121" s="1004"/>
      <c r="AV121" s="1005"/>
      <c r="AW121" s="1005"/>
      <c r="AX121" s="1005"/>
      <c r="AY121" s="1006"/>
      <c r="AZ121" s="932" t="s">
        <v>426</v>
      </c>
      <c r="BA121" s="933"/>
      <c r="BB121" s="933"/>
      <c r="BC121" s="933"/>
      <c r="BD121" s="933"/>
      <c r="BE121" s="933"/>
      <c r="BF121" s="933"/>
      <c r="BG121" s="933"/>
      <c r="BH121" s="933"/>
      <c r="BI121" s="933"/>
      <c r="BJ121" s="933"/>
      <c r="BK121" s="933"/>
      <c r="BL121" s="933"/>
      <c r="BM121" s="933"/>
      <c r="BN121" s="933"/>
      <c r="BO121" s="933"/>
      <c r="BP121" s="934"/>
      <c r="BQ121" s="935">
        <v>1959076</v>
      </c>
      <c r="BR121" s="936"/>
      <c r="BS121" s="936"/>
      <c r="BT121" s="936"/>
      <c r="BU121" s="936"/>
      <c r="BV121" s="936">
        <v>1804709</v>
      </c>
      <c r="BW121" s="936"/>
      <c r="BX121" s="936"/>
      <c r="BY121" s="936"/>
      <c r="BZ121" s="936"/>
      <c r="CA121" s="936">
        <v>1670228</v>
      </c>
      <c r="CB121" s="936"/>
      <c r="CC121" s="936"/>
      <c r="CD121" s="936"/>
      <c r="CE121" s="936"/>
      <c r="CF121" s="930">
        <v>21.6</v>
      </c>
      <c r="CG121" s="931"/>
      <c r="CH121" s="931"/>
      <c r="CI121" s="931"/>
      <c r="CJ121" s="931"/>
      <c r="CK121" s="1019"/>
      <c r="CL121" s="1020"/>
      <c r="CM121" s="1020"/>
      <c r="CN121" s="1020"/>
      <c r="CO121" s="1021"/>
      <c r="CP121" s="1029" t="s">
        <v>427</v>
      </c>
      <c r="CQ121" s="1030"/>
      <c r="CR121" s="1030"/>
      <c r="CS121" s="1030"/>
      <c r="CT121" s="1030"/>
      <c r="CU121" s="1030"/>
      <c r="CV121" s="1030"/>
      <c r="CW121" s="1030"/>
      <c r="CX121" s="1030"/>
      <c r="CY121" s="1030"/>
      <c r="CZ121" s="1030"/>
      <c r="DA121" s="1030"/>
      <c r="DB121" s="1030"/>
      <c r="DC121" s="1030"/>
      <c r="DD121" s="1030"/>
      <c r="DE121" s="1030"/>
      <c r="DF121" s="1031"/>
      <c r="DG121" s="935">
        <v>2761878</v>
      </c>
      <c r="DH121" s="936"/>
      <c r="DI121" s="936"/>
      <c r="DJ121" s="936"/>
      <c r="DK121" s="936"/>
      <c r="DL121" s="936">
        <v>2542524</v>
      </c>
      <c r="DM121" s="936"/>
      <c r="DN121" s="936"/>
      <c r="DO121" s="936"/>
      <c r="DP121" s="936"/>
      <c r="DQ121" s="936">
        <v>2619213</v>
      </c>
      <c r="DR121" s="936"/>
      <c r="DS121" s="936"/>
      <c r="DT121" s="936"/>
      <c r="DU121" s="936"/>
      <c r="DV121" s="937">
        <v>33.9</v>
      </c>
      <c r="DW121" s="937"/>
      <c r="DX121" s="937"/>
      <c r="DY121" s="937"/>
      <c r="DZ121" s="938"/>
    </row>
    <row r="122" spans="1:130" s="216" customFormat="1" ht="26.25" customHeight="1" x14ac:dyDescent="0.15">
      <c r="A122" s="1067"/>
      <c r="B122" s="959"/>
      <c r="C122" s="932" t="s">
        <v>406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394</v>
      </c>
      <c r="AB122" s="969"/>
      <c r="AC122" s="969"/>
      <c r="AD122" s="969"/>
      <c r="AE122" s="970"/>
      <c r="AF122" s="971" t="s">
        <v>126</v>
      </c>
      <c r="AG122" s="969"/>
      <c r="AH122" s="969"/>
      <c r="AI122" s="969"/>
      <c r="AJ122" s="970"/>
      <c r="AK122" s="971" t="s">
        <v>394</v>
      </c>
      <c r="AL122" s="969"/>
      <c r="AM122" s="969"/>
      <c r="AN122" s="969"/>
      <c r="AO122" s="970"/>
      <c r="AP122" s="972" t="s">
        <v>394</v>
      </c>
      <c r="AQ122" s="973"/>
      <c r="AR122" s="973"/>
      <c r="AS122" s="973"/>
      <c r="AT122" s="974"/>
      <c r="AU122" s="1004"/>
      <c r="AV122" s="1005"/>
      <c r="AW122" s="1005"/>
      <c r="AX122" s="1005"/>
      <c r="AY122" s="1006"/>
      <c r="AZ122" s="983" t="s">
        <v>428</v>
      </c>
      <c r="BA122" s="975"/>
      <c r="BB122" s="975"/>
      <c r="BC122" s="975"/>
      <c r="BD122" s="975"/>
      <c r="BE122" s="975"/>
      <c r="BF122" s="975"/>
      <c r="BG122" s="975"/>
      <c r="BH122" s="975"/>
      <c r="BI122" s="975"/>
      <c r="BJ122" s="975"/>
      <c r="BK122" s="975"/>
      <c r="BL122" s="975"/>
      <c r="BM122" s="975"/>
      <c r="BN122" s="975"/>
      <c r="BO122" s="975"/>
      <c r="BP122" s="976"/>
      <c r="BQ122" s="1009">
        <v>18688306</v>
      </c>
      <c r="BR122" s="1010"/>
      <c r="BS122" s="1010"/>
      <c r="BT122" s="1010"/>
      <c r="BU122" s="1010"/>
      <c r="BV122" s="1010">
        <v>18566892</v>
      </c>
      <c r="BW122" s="1010"/>
      <c r="BX122" s="1010"/>
      <c r="BY122" s="1010"/>
      <c r="BZ122" s="1010"/>
      <c r="CA122" s="1010">
        <v>18255895</v>
      </c>
      <c r="CB122" s="1010"/>
      <c r="CC122" s="1010"/>
      <c r="CD122" s="1010"/>
      <c r="CE122" s="1010"/>
      <c r="CF122" s="1027">
        <v>236.2</v>
      </c>
      <c r="CG122" s="1028"/>
      <c r="CH122" s="1028"/>
      <c r="CI122" s="1028"/>
      <c r="CJ122" s="1028"/>
      <c r="CK122" s="1019"/>
      <c r="CL122" s="1020"/>
      <c r="CM122" s="1020"/>
      <c r="CN122" s="1020"/>
      <c r="CO122" s="1021"/>
      <c r="CP122" s="1029" t="s">
        <v>429</v>
      </c>
      <c r="CQ122" s="1030"/>
      <c r="CR122" s="1030"/>
      <c r="CS122" s="1030"/>
      <c r="CT122" s="1030"/>
      <c r="CU122" s="1030"/>
      <c r="CV122" s="1030"/>
      <c r="CW122" s="1030"/>
      <c r="CX122" s="1030"/>
      <c r="CY122" s="1030"/>
      <c r="CZ122" s="1030"/>
      <c r="DA122" s="1030"/>
      <c r="DB122" s="1030"/>
      <c r="DC122" s="1030"/>
      <c r="DD122" s="1030"/>
      <c r="DE122" s="1030"/>
      <c r="DF122" s="1031"/>
      <c r="DG122" s="935">
        <v>764640</v>
      </c>
      <c r="DH122" s="936"/>
      <c r="DI122" s="936"/>
      <c r="DJ122" s="936"/>
      <c r="DK122" s="936"/>
      <c r="DL122" s="936">
        <v>748561</v>
      </c>
      <c r="DM122" s="936"/>
      <c r="DN122" s="936"/>
      <c r="DO122" s="936"/>
      <c r="DP122" s="936"/>
      <c r="DQ122" s="936">
        <v>732425</v>
      </c>
      <c r="DR122" s="936"/>
      <c r="DS122" s="936"/>
      <c r="DT122" s="936"/>
      <c r="DU122" s="936"/>
      <c r="DV122" s="937">
        <v>9.5</v>
      </c>
      <c r="DW122" s="937"/>
      <c r="DX122" s="937"/>
      <c r="DY122" s="937"/>
      <c r="DZ122" s="938"/>
    </row>
    <row r="123" spans="1:130" s="216" customFormat="1" ht="26.25" customHeight="1" x14ac:dyDescent="0.15">
      <c r="A123" s="1067"/>
      <c r="B123" s="959"/>
      <c r="C123" s="932" t="s">
        <v>413</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410</v>
      </c>
      <c r="AB123" s="969"/>
      <c r="AC123" s="969"/>
      <c r="AD123" s="969"/>
      <c r="AE123" s="970"/>
      <c r="AF123" s="971" t="s">
        <v>126</v>
      </c>
      <c r="AG123" s="969"/>
      <c r="AH123" s="969"/>
      <c r="AI123" s="969"/>
      <c r="AJ123" s="970"/>
      <c r="AK123" s="971" t="s">
        <v>403</v>
      </c>
      <c r="AL123" s="969"/>
      <c r="AM123" s="969"/>
      <c r="AN123" s="969"/>
      <c r="AO123" s="970"/>
      <c r="AP123" s="972" t="s">
        <v>126</v>
      </c>
      <c r="AQ123" s="973"/>
      <c r="AR123" s="973"/>
      <c r="AS123" s="973"/>
      <c r="AT123" s="974"/>
      <c r="AU123" s="1007"/>
      <c r="AV123" s="1008"/>
      <c r="AW123" s="1008"/>
      <c r="AX123" s="1008"/>
      <c r="AY123" s="1008"/>
      <c r="AZ123" s="237" t="s">
        <v>182</v>
      </c>
      <c r="BA123" s="237"/>
      <c r="BB123" s="237"/>
      <c r="BC123" s="237"/>
      <c r="BD123" s="237"/>
      <c r="BE123" s="237"/>
      <c r="BF123" s="237"/>
      <c r="BG123" s="237"/>
      <c r="BH123" s="237"/>
      <c r="BI123" s="237"/>
      <c r="BJ123" s="237"/>
      <c r="BK123" s="237"/>
      <c r="BL123" s="237"/>
      <c r="BM123" s="237"/>
      <c r="BN123" s="237"/>
      <c r="BO123" s="987" t="s">
        <v>430</v>
      </c>
      <c r="BP123" s="1015"/>
      <c r="BQ123" s="1073">
        <v>22831049</v>
      </c>
      <c r="BR123" s="1074"/>
      <c r="BS123" s="1074"/>
      <c r="BT123" s="1074"/>
      <c r="BU123" s="1074"/>
      <c r="BV123" s="1074">
        <v>22673868</v>
      </c>
      <c r="BW123" s="1074"/>
      <c r="BX123" s="1074"/>
      <c r="BY123" s="1074"/>
      <c r="BZ123" s="1074"/>
      <c r="CA123" s="1074">
        <v>22909010</v>
      </c>
      <c r="CB123" s="1074"/>
      <c r="CC123" s="1074"/>
      <c r="CD123" s="1074"/>
      <c r="CE123" s="1074"/>
      <c r="CF123" s="1011"/>
      <c r="CG123" s="1012"/>
      <c r="CH123" s="1012"/>
      <c r="CI123" s="1012"/>
      <c r="CJ123" s="1013"/>
      <c r="CK123" s="1019"/>
      <c r="CL123" s="1020"/>
      <c r="CM123" s="1020"/>
      <c r="CN123" s="1020"/>
      <c r="CO123" s="1021"/>
      <c r="CP123" s="1029" t="s">
        <v>431</v>
      </c>
      <c r="CQ123" s="1030"/>
      <c r="CR123" s="1030"/>
      <c r="CS123" s="1030"/>
      <c r="CT123" s="1030"/>
      <c r="CU123" s="1030"/>
      <c r="CV123" s="1030"/>
      <c r="CW123" s="1030"/>
      <c r="CX123" s="1030"/>
      <c r="CY123" s="1030"/>
      <c r="CZ123" s="1030"/>
      <c r="DA123" s="1030"/>
      <c r="DB123" s="1030"/>
      <c r="DC123" s="1030"/>
      <c r="DD123" s="1030"/>
      <c r="DE123" s="1030"/>
      <c r="DF123" s="1031"/>
      <c r="DG123" s="968">
        <v>92502</v>
      </c>
      <c r="DH123" s="969"/>
      <c r="DI123" s="969"/>
      <c r="DJ123" s="969"/>
      <c r="DK123" s="970"/>
      <c r="DL123" s="971">
        <v>29786</v>
      </c>
      <c r="DM123" s="969"/>
      <c r="DN123" s="969"/>
      <c r="DO123" s="969"/>
      <c r="DP123" s="970"/>
      <c r="DQ123" s="971">
        <v>26861</v>
      </c>
      <c r="DR123" s="969"/>
      <c r="DS123" s="969"/>
      <c r="DT123" s="969"/>
      <c r="DU123" s="970"/>
      <c r="DV123" s="972">
        <v>0.3</v>
      </c>
      <c r="DW123" s="973"/>
      <c r="DX123" s="973"/>
      <c r="DY123" s="973"/>
      <c r="DZ123" s="974"/>
    </row>
    <row r="124" spans="1:130" s="216" customFormat="1" ht="26.25" customHeight="1" thickBot="1" x14ac:dyDescent="0.2">
      <c r="A124" s="1067"/>
      <c r="B124" s="959"/>
      <c r="C124" s="932" t="s">
        <v>416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394</v>
      </c>
      <c r="AB124" s="969"/>
      <c r="AC124" s="969"/>
      <c r="AD124" s="969"/>
      <c r="AE124" s="970"/>
      <c r="AF124" s="971" t="s">
        <v>394</v>
      </c>
      <c r="AG124" s="969"/>
      <c r="AH124" s="969"/>
      <c r="AI124" s="969"/>
      <c r="AJ124" s="970"/>
      <c r="AK124" s="971" t="s">
        <v>126</v>
      </c>
      <c r="AL124" s="969"/>
      <c r="AM124" s="969"/>
      <c r="AN124" s="969"/>
      <c r="AO124" s="970"/>
      <c r="AP124" s="972" t="s">
        <v>126</v>
      </c>
      <c r="AQ124" s="973"/>
      <c r="AR124" s="973"/>
      <c r="AS124" s="973"/>
      <c r="AT124" s="974"/>
      <c r="AU124" s="1069" t="s">
        <v>432</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133.80000000000001</v>
      </c>
      <c r="BR124" s="1037"/>
      <c r="BS124" s="1037"/>
      <c r="BT124" s="1037"/>
      <c r="BU124" s="1037"/>
      <c r="BV124" s="1037">
        <v>122.3</v>
      </c>
      <c r="BW124" s="1037"/>
      <c r="BX124" s="1037"/>
      <c r="BY124" s="1037"/>
      <c r="BZ124" s="1037"/>
      <c r="CA124" s="1037">
        <v>107.8</v>
      </c>
      <c r="CB124" s="1037"/>
      <c r="CC124" s="1037"/>
      <c r="CD124" s="1037"/>
      <c r="CE124" s="1037"/>
      <c r="CF124" s="1038"/>
      <c r="CG124" s="1039"/>
      <c r="CH124" s="1039"/>
      <c r="CI124" s="1039"/>
      <c r="CJ124" s="1040"/>
      <c r="CK124" s="1022"/>
      <c r="CL124" s="1022"/>
      <c r="CM124" s="1022"/>
      <c r="CN124" s="1022"/>
      <c r="CO124" s="1023"/>
      <c r="CP124" s="1029" t="s">
        <v>433</v>
      </c>
      <c r="CQ124" s="1030"/>
      <c r="CR124" s="1030"/>
      <c r="CS124" s="1030"/>
      <c r="CT124" s="1030"/>
      <c r="CU124" s="1030"/>
      <c r="CV124" s="1030"/>
      <c r="CW124" s="1030"/>
      <c r="CX124" s="1030"/>
      <c r="CY124" s="1030"/>
      <c r="CZ124" s="1030"/>
      <c r="DA124" s="1030"/>
      <c r="DB124" s="1030"/>
      <c r="DC124" s="1030"/>
      <c r="DD124" s="1030"/>
      <c r="DE124" s="1030"/>
      <c r="DF124" s="1031"/>
      <c r="DG124" s="1014" t="s">
        <v>394</v>
      </c>
      <c r="DH124" s="996"/>
      <c r="DI124" s="996"/>
      <c r="DJ124" s="996"/>
      <c r="DK124" s="997"/>
      <c r="DL124" s="995" t="s">
        <v>394</v>
      </c>
      <c r="DM124" s="996"/>
      <c r="DN124" s="996"/>
      <c r="DO124" s="996"/>
      <c r="DP124" s="997"/>
      <c r="DQ124" s="995" t="s">
        <v>434</v>
      </c>
      <c r="DR124" s="996"/>
      <c r="DS124" s="996"/>
      <c r="DT124" s="996"/>
      <c r="DU124" s="997"/>
      <c r="DV124" s="998" t="s">
        <v>126</v>
      </c>
      <c r="DW124" s="999"/>
      <c r="DX124" s="999"/>
      <c r="DY124" s="999"/>
      <c r="DZ124" s="1000"/>
    </row>
    <row r="125" spans="1:130" s="216" customFormat="1" ht="26.25" customHeight="1" x14ac:dyDescent="0.15">
      <c r="A125" s="1067"/>
      <c r="B125" s="959"/>
      <c r="C125" s="932" t="s">
        <v>418</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394</v>
      </c>
      <c r="AB125" s="969"/>
      <c r="AC125" s="969"/>
      <c r="AD125" s="969"/>
      <c r="AE125" s="970"/>
      <c r="AF125" s="971" t="s">
        <v>394</v>
      </c>
      <c r="AG125" s="969"/>
      <c r="AH125" s="969"/>
      <c r="AI125" s="969"/>
      <c r="AJ125" s="970"/>
      <c r="AK125" s="971" t="s">
        <v>126</v>
      </c>
      <c r="AL125" s="969"/>
      <c r="AM125" s="969"/>
      <c r="AN125" s="969"/>
      <c r="AO125" s="970"/>
      <c r="AP125" s="972" t="s">
        <v>394</v>
      </c>
      <c r="AQ125" s="973"/>
      <c r="AR125" s="973"/>
      <c r="AS125" s="973"/>
      <c r="AT125" s="974"/>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32" t="s">
        <v>435</v>
      </c>
      <c r="CL125" s="1017"/>
      <c r="CM125" s="1017"/>
      <c r="CN125" s="1017"/>
      <c r="CO125" s="1018"/>
      <c r="CP125" s="939" t="s">
        <v>436</v>
      </c>
      <c r="CQ125" s="907"/>
      <c r="CR125" s="907"/>
      <c r="CS125" s="907"/>
      <c r="CT125" s="907"/>
      <c r="CU125" s="907"/>
      <c r="CV125" s="907"/>
      <c r="CW125" s="907"/>
      <c r="CX125" s="907"/>
      <c r="CY125" s="907"/>
      <c r="CZ125" s="907"/>
      <c r="DA125" s="907"/>
      <c r="DB125" s="907"/>
      <c r="DC125" s="907"/>
      <c r="DD125" s="907"/>
      <c r="DE125" s="907"/>
      <c r="DF125" s="908"/>
      <c r="DG125" s="940" t="s">
        <v>394</v>
      </c>
      <c r="DH125" s="941"/>
      <c r="DI125" s="941"/>
      <c r="DJ125" s="941"/>
      <c r="DK125" s="941"/>
      <c r="DL125" s="941" t="s">
        <v>126</v>
      </c>
      <c r="DM125" s="941"/>
      <c r="DN125" s="941"/>
      <c r="DO125" s="941"/>
      <c r="DP125" s="941"/>
      <c r="DQ125" s="941" t="s">
        <v>394</v>
      </c>
      <c r="DR125" s="941"/>
      <c r="DS125" s="941"/>
      <c r="DT125" s="941"/>
      <c r="DU125" s="941"/>
      <c r="DV125" s="942" t="s">
        <v>394</v>
      </c>
      <c r="DW125" s="942"/>
      <c r="DX125" s="942"/>
      <c r="DY125" s="942"/>
      <c r="DZ125" s="943"/>
    </row>
    <row r="126" spans="1:130" s="216" customFormat="1" ht="26.25" customHeight="1" thickBot="1" x14ac:dyDescent="0.2">
      <c r="A126" s="1067"/>
      <c r="B126" s="959"/>
      <c r="C126" s="932" t="s">
        <v>420</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394</v>
      </c>
      <c r="AB126" s="969"/>
      <c r="AC126" s="969"/>
      <c r="AD126" s="969"/>
      <c r="AE126" s="970"/>
      <c r="AF126" s="971" t="s">
        <v>394</v>
      </c>
      <c r="AG126" s="969"/>
      <c r="AH126" s="969"/>
      <c r="AI126" s="969"/>
      <c r="AJ126" s="970"/>
      <c r="AK126" s="971" t="s">
        <v>394</v>
      </c>
      <c r="AL126" s="969"/>
      <c r="AM126" s="969"/>
      <c r="AN126" s="969"/>
      <c r="AO126" s="970"/>
      <c r="AP126" s="972" t="s">
        <v>394</v>
      </c>
      <c r="AQ126" s="973"/>
      <c r="AR126" s="973"/>
      <c r="AS126" s="973"/>
      <c r="AT126" s="974"/>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33"/>
      <c r="CL126" s="1020"/>
      <c r="CM126" s="1020"/>
      <c r="CN126" s="1020"/>
      <c r="CO126" s="1021"/>
      <c r="CP126" s="932" t="s">
        <v>437</v>
      </c>
      <c r="CQ126" s="933"/>
      <c r="CR126" s="933"/>
      <c r="CS126" s="933"/>
      <c r="CT126" s="933"/>
      <c r="CU126" s="933"/>
      <c r="CV126" s="933"/>
      <c r="CW126" s="933"/>
      <c r="CX126" s="933"/>
      <c r="CY126" s="933"/>
      <c r="CZ126" s="933"/>
      <c r="DA126" s="933"/>
      <c r="DB126" s="933"/>
      <c r="DC126" s="933"/>
      <c r="DD126" s="933"/>
      <c r="DE126" s="933"/>
      <c r="DF126" s="934"/>
      <c r="DG126" s="935" t="s">
        <v>126</v>
      </c>
      <c r="DH126" s="936"/>
      <c r="DI126" s="936"/>
      <c r="DJ126" s="936"/>
      <c r="DK126" s="936"/>
      <c r="DL126" s="936" t="s">
        <v>394</v>
      </c>
      <c r="DM126" s="936"/>
      <c r="DN126" s="936"/>
      <c r="DO126" s="936"/>
      <c r="DP126" s="936"/>
      <c r="DQ126" s="936" t="s">
        <v>394</v>
      </c>
      <c r="DR126" s="936"/>
      <c r="DS126" s="936"/>
      <c r="DT126" s="936"/>
      <c r="DU126" s="936"/>
      <c r="DV126" s="937" t="s">
        <v>394</v>
      </c>
      <c r="DW126" s="937"/>
      <c r="DX126" s="937"/>
      <c r="DY126" s="937"/>
      <c r="DZ126" s="938"/>
    </row>
    <row r="127" spans="1:130" s="216" customFormat="1" ht="26.25" customHeight="1" x14ac:dyDescent="0.15">
      <c r="A127" s="1068"/>
      <c r="B127" s="961"/>
      <c r="C127" s="983" t="s">
        <v>438</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v>23733</v>
      </c>
      <c r="AB127" s="969"/>
      <c r="AC127" s="969"/>
      <c r="AD127" s="969"/>
      <c r="AE127" s="970"/>
      <c r="AF127" s="971">
        <v>17806</v>
      </c>
      <c r="AG127" s="969"/>
      <c r="AH127" s="969"/>
      <c r="AI127" s="969"/>
      <c r="AJ127" s="970"/>
      <c r="AK127" s="971">
        <v>11085</v>
      </c>
      <c r="AL127" s="969"/>
      <c r="AM127" s="969"/>
      <c r="AN127" s="969"/>
      <c r="AO127" s="970"/>
      <c r="AP127" s="972">
        <v>0.1</v>
      </c>
      <c r="AQ127" s="973"/>
      <c r="AR127" s="973"/>
      <c r="AS127" s="973"/>
      <c r="AT127" s="974"/>
      <c r="AU127" s="218"/>
      <c r="AV127" s="218"/>
      <c r="AW127" s="218"/>
      <c r="AX127" s="1041" t="s">
        <v>439</v>
      </c>
      <c r="AY127" s="1042"/>
      <c r="AZ127" s="1042"/>
      <c r="BA127" s="1042"/>
      <c r="BB127" s="1042"/>
      <c r="BC127" s="1042"/>
      <c r="BD127" s="1042"/>
      <c r="BE127" s="1043"/>
      <c r="BF127" s="1044" t="s">
        <v>440</v>
      </c>
      <c r="BG127" s="1042"/>
      <c r="BH127" s="1042"/>
      <c r="BI127" s="1042"/>
      <c r="BJ127" s="1042"/>
      <c r="BK127" s="1042"/>
      <c r="BL127" s="1043"/>
      <c r="BM127" s="1044" t="s">
        <v>441</v>
      </c>
      <c r="BN127" s="1042"/>
      <c r="BO127" s="1042"/>
      <c r="BP127" s="1042"/>
      <c r="BQ127" s="1042"/>
      <c r="BR127" s="1042"/>
      <c r="BS127" s="1043"/>
      <c r="BT127" s="1044" t="s">
        <v>442</v>
      </c>
      <c r="BU127" s="1042"/>
      <c r="BV127" s="1042"/>
      <c r="BW127" s="1042"/>
      <c r="BX127" s="1042"/>
      <c r="BY127" s="1042"/>
      <c r="BZ127" s="1065"/>
      <c r="CA127" s="218"/>
      <c r="CB127" s="218"/>
      <c r="CC127" s="218"/>
      <c r="CD127" s="241"/>
      <c r="CE127" s="241"/>
      <c r="CF127" s="241"/>
      <c r="CG127" s="218"/>
      <c r="CH127" s="218"/>
      <c r="CI127" s="218"/>
      <c r="CJ127" s="240"/>
      <c r="CK127" s="1033"/>
      <c r="CL127" s="1020"/>
      <c r="CM127" s="1020"/>
      <c r="CN127" s="1020"/>
      <c r="CO127" s="1021"/>
      <c r="CP127" s="932" t="s">
        <v>443</v>
      </c>
      <c r="CQ127" s="933"/>
      <c r="CR127" s="933"/>
      <c r="CS127" s="933"/>
      <c r="CT127" s="933"/>
      <c r="CU127" s="933"/>
      <c r="CV127" s="933"/>
      <c r="CW127" s="933"/>
      <c r="CX127" s="933"/>
      <c r="CY127" s="933"/>
      <c r="CZ127" s="933"/>
      <c r="DA127" s="933"/>
      <c r="DB127" s="933"/>
      <c r="DC127" s="933"/>
      <c r="DD127" s="933"/>
      <c r="DE127" s="933"/>
      <c r="DF127" s="934"/>
      <c r="DG127" s="935" t="s">
        <v>394</v>
      </c>
      <c r="DH127" s="936"/>
      <c r="DI127" s="936"/>
      <c r="DJ127" s="936"/>
      <c r="DK127" s="936"/>
      <c r="DL127" s="936" t="s">
        <v>394</v>
      </c>
      <c r="DM127" s="936"/>
      <c r="DN127" s="936"/>
      <c r="DO127" s="936"/>
      <c r="DP127" s="936"/>
      <c r="DQ127" s="936" t="s">
        <v>394</v>
      </c>
      <c r="DR127" s="936"/>
      <c r="DS127" s="936"/>
      <c r="DT127" s="936"/>
      <c r="DU127" s="936"/>
      <c r="DV127" s="937" t="s">
        <v>394</v>
      </c>
      <c r="DW127" s="937"/>
      <c r="DX127" s="937"/>
      <c r="DY127" s="937"/>
      <c r="DZ127" s="938"/>
    </row>
    <row r="128" spans="1:130" s="216" customFormat="1" ht="26.25" customHeight="1" thickBot="1" x14ac:dyDescent="0.2">
      <c r="A128" s="1051" t="s">
        <v>444</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445</v>
      </c>
      <c r="X128" s="1053"/>
      <c r="Y128" s="1053"/>
      <c r="Z128" s="1054"/>
      <c r="AA128" s="1055">
        <v>199467</v>
      </c>
      <c r="AB128" s="1056"/>
      <c r="AC128" s="1056"/>
      <c r="AD128" s="1056"/>
      <c r="AE128" s="1057"/>
      <c r="AF128" s="1058">
        <v>197889</v>
      </c>
      <c r="AG128" s="1056"/>
      <c r="AH128" s="1056"/>
      <c r="AI128" s="1056"/>
      <c r="AJ128" s="1057"/>
      <c r="AK128" s="1058">
        <v>189416</v>
      </c>
      <c r="AL128" s="1056"/>
      <c r="AM128" s="1056"/>
      <c r="AN128" s="1056"/>
      <c r="AO128" s="1057"/>
      <c r="AP128" s="1059"/>
      <c r="AQ128" s="1060"/>
      <c r="AR128" s="1060"/>
      <c r="AS128" s="1060"/>
      <c r="AT128" s="1061"/>
      <c r="AU128" s="218"/>
      <c r="AV128" s="218"/>
      <c r="AW128" s="218"/>
      <c r="AX128" s="906" t="s">
        <v>446</v>
      </c>
      <c r="AY128" s="907"/>
      <c r="AZ128" s="907"/>
      <c r="BA128" s="907"/>
      <c r="BB128" s="907"/>
      <c r="BC128" s="907"/>
      <c r="BD128" s="907"/>
      <c r="BE128" s="908"/>
      <c r="BF128" s="1062" t="s">
        <v>126</v>
      </c>
      <c r="BG128" s="1063"/>
      <c r="BH128" s="1063"/>
      <c r="BI128" s="1063"/>
      <c r="BJ128" s="1063"/>
      <c r="BK128" s="1063"/>
      <c r="BL128" s="1064"/>
      <c r="BM128" s="1062">
        <v>13.43</v>
      </c>
      <c r="BN128" s="1063"/>
      <c r="BO128" s="1063"/>
      <c r="BP128" s="1063"/>
      <c r="BQ128" s="1063"/>
      <c r="BR128" s="1063"/>
      <c r="BS128" s="1064"/>
      <c r="BT128" s="1062">
        <v>20</v>
      </c>
      <c r="BU128" s="1063"/>
      <c r="BV128" s="1063"/>
      <c r="BW128" s="1063"/>
      <c r="BX128" s="1063"/>
      <c r="BY128" s="1063"/>
      <c r="BZ128" s="1086"/>
      <c r="CA128" s="241"/>
      <c r="CB128" s="241"/>
      <c r="CC128" s="241"/>
      <c r="CD128" s="241"/>
      <c r="CE128" s="241"/>
      <c r="CF128" s="241"/>
      <c r="CG128" s="218"/>
      <c r="CH128" s="218"/>
      <c r="CI128" s="218"/>
      <c r="CJ128" s="240"/>
      <c r="CK128" s="1034"/>
      <c r="CL128" s="1035"/>
      <c r="CM128" s="1035"/>
      <c r="CN128" s="1035"/>
      <c r="CO128" s="1036"/>
      <c r="CP128" s="1045" t="s">
        <v>447</v>
      </c>
      <c r="CQ128" s="736"/>
      <c r="CR128" s="736"/>
      <c r="CS128" s="736"/>
      <c r="CT128" s="736"/>
      <c r="CU128" s="736"/>
      <c r="CV128" s="736"/>
      <c r="CW128" s="736"/>
      <c r="CX128" s="736"/>
      <c r="CY128" s="736"/>
      <c r="CZ128" s="736"/>
      <c r="DA128" s="736"/>
      <c r="DB128" s="736"/>
      <c r="DC128" s="736"/>
      <c r="DD128" s="736"/>
      <c r="DE128" s="736"/>
      <c r="DF128" s="1046"/>
      <c r="DG128" s="1047">
        <v>1699</v>
      </c>
      <c r="DH128" s="1048"/>
      <c r="DI128" s="1048"/>
      <c r="DJ128" s="1048"/>
      <c r="DK128" s="1048"/>
      <c r="DL128" s="1048">
        <v>1699</v>
      </c>
      <c r="DM128" s="1048"/>
      <c r="DN128" s="1048"/>
      <c r="DO128" s="1048"/>
      <c r="DP128" s="1048"/>
      <c r="DQ128" s="1048">
        <v>914</v>
      </c>
      <c r="DR128" s="1048"/>
      <c r="DS128" s="1048"/>
      <c r="DT128" s="1048"/>
      <c r="DU128" s="1048"/>
      <c r="DV128" s="1049">
        <v>0</v>
      </c>
      <c r="DW128" s="1049"/>
      <c r="DX128" s="1049"/>
      <c r="DY128" s="1049"/>
      <c r="DZ128" s="1050"/>
    </row>
    <row r="129" spans="1:131" s="216" customFormat="1" ht="26.25" customHeight="1" x14ac:dyDescent="0.15">
      <c r="A129" s="944" t="s">
        <v>105</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448</v>
      </c>
      <c r="X129" s="1081"/>
      <c r="Y129" s="1081"/>
      <c r="Z129" s="1082"/>
      <c r="AA129" s="968">
        <v>9263742</v>
      </c>
      <c r="AB129" s="969"/>
      <c r="AC129" s="969"/>
      <c r="AD129" s="969"/>
      <c r="AE129" s="970"/>
      <c r="AF129" s="971">
        <v>9010416</v>
      </c>
      <c r="AG129" s="969"/>
      <c r="AH129" s="969"/>
      <c r="AI129" s="969"/>
      <c r="AJ129" s="970"/>
      <c r="AK129" s="971">
        <v>9465574</v>
      </c>
      <c r="AL129" s="969"/>
      <c r="AM129" s="969"/>
      <c r="AN129" s="969"/>
      <c r="AO129" s="970"/>
      <c r="AP129" s="1083"/>
      <c r="AQ129" s="1084"/>
      <c r="AR129" s="1084"/>
      <c r="AS129" s="1084"/>
      <c r="AT129" s="1085"/>
      <c r="AU129" s="219"/>
      <c r="AV129" s="219"/>
      <c r="AW129" s="219"/>
      <c r="AX129" s="1075" t="s">
        <v>449</v>
      </c>
      <c r="AY129" s="933"/>
      <c r="AZ129" s="933"/>
      <c r="BA129" s="933"/>
      <c r="BB129" s="933"/>
      <c r="BC129" s="933"/>
      <c r="BD129" s="933"/>
      <c r="BE129" s="934"/>
      <c r="BF129" s="1076" t="s">
        <v>126</v>
      </c>
      <c r="BG129" s="1077"/>
      <c r="BH129" s="1077"/>
      <c r="BI129" s="1077"/>
      <c r="BJ129" s="1077"/>
      <c r="BK129" s="1077"/>
      <c r="BL129" s="1078"/>
      <c r="BM129" s="1076">
        <v>18.43</v>
      </c>
      <c r="BN129" s="1077"/>
      <c r="BO129" s="1077"/>
      <c r="BP129" s="1077"/>
      <c r="BQ129" s="1077"/>
      <c r="BR129" s="1077"/>
      <c r="BS129" s="1078"/>
      <c r="BT129" s="1076">
        <v>30</v>
      </c>
      <c r="BU129" s="1077"/>
      <c r="BV129" s="1077"/>
      <c r="BW129" s="1077"/>
      <c r="BX129" s="1077"/>
      <c r="BY129" s="1077"/>
      <c r="BZ129" s="1079"/>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44" t="s">
        <v>450</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451</v>
      </c>
      <c r="X130" s="1081"/>
      <c r="Y130" s="1081"/>
      <c r="Z130" s="1082"/>
      <c r="AA130" s="968">
        <v>1977722</v>
      </c>
      <c r="AB130" s="969"/>
      <c r="AC130" s="969"/>
      <c r="AD130" s="969"/>
      <c r="AE130" s="970"/>
      <c r="AF130" s="971">
        <v>1666677</v>
      </c>
      <c r="AG130" s="969"/>
      <c r="AH130" s="969"/>
      <c r="AI130" s="969"/>
      <c r="AJ130" s="970"/>
      <c r="AK130" s="971">
        <v>1738037</v>
      </c>
      <c r="AL130" s="969"/>
      <c r="AM130" s="969"/>
      <c r="AN130" s="969"/>
      <c r="AO130" s="970"/>
      <c r="AP130" s="1083"/>
      <c r="AQ130" s="1084"/>
      <c r="AR130" s="1084"/>
      <c r="AS130" s="1084"/>
      <c r="AT130" s="1085"/>
      <c r="AU130" s="219"/>
      <c r="AV130" s="219"/>
      <c r="AW130" s="219"/>
      <c r="AX130" s="1075" t="s">
        <v>452</v>
      </c>
      <c r="AY130" s="933"/>
      <c r="AZ130" s="933"/>
      <c r="BA130" s="933"/>
      <c r="BB130" s="933"/>
      <c r="BC130" s="933"/>
      <c r="BD130" s="933"/>
      <c r="BE130" s="934"/>
      <c r="BF130" s="1111">
        <v>14.3</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453</v>
      </c>
      <c r="X131" s="1118"/>
      <c r="Y131" s="1118"/>
      <c r="Z131" s="1119"/>
      <c r="AA131" s="1014">
        <v>7286020</v>
      </c>
      <c r="AB131" s="996"/>
      <c r="AC131" s="996"/>
      <c r="AD131" s="996"/>
      <c r="AE131" s="997"/>
      <c r="AF131" s="995">
        <v>7343739</v>
      </c>
      <c r="AG131" s="996"/>
      <c r="AH131" s="996"/>
      <c r="AI131" s="996"/>
      <c r="AJ131" s="997"/>
      <c r="AK131" s="995">
        <v>7727537</v>
      </c>
      <c r="AL131" s="996"/>
      <c r="AM131" s="996"/>
      <c r="AN131" s="996"/>
      <c r="AO131" s="997"/>
      <c r="AP131" s="1120"/>
      <c r="AQ131" s="1121"/>
      <c r="AR131" s="1121"/>
      <c r="AS131" s="1121"/>
      <c r="AT131" s="1122"/>
      <c r="AU131" s="219"/>
      <c r="AV131" s="219"/>
      <c r="AW131" s="219"/>
      <c r="AX131" s="1093" t="s">
        <v>454</v>
      </c>
      <c r="AY131" s="736"/>
      <c r="AZ131" s="736"/>
      <c r="BA131" s="736"/>
      <c r="BB131" s="736"/>
      <c r="BC131" s="736"/>
      <c r="BD131" s="736"/>
      <c r="BE131" s="1046"/>
      <c r="BF131" s="1094">
        <v>107.8</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100" t="s">
        <v>455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456</v>
      </c>
      <c r="W132" s="1104"/>
      <c r="X132" s="1104"/>
      <c r="Y132" s="1104"/>
      <c r="Z132" s="1105"/>
      <c r="AA132" s="1106">
        <v>15.060156299999999</v>
      </c>
      <c r="AB132" s="1107"/>
      <c r="AC132" s="1107"/>
      <c r="AD132" s="1107"/>
      <c r="AE132" s="1108"/>
      <c r="AF132" s="1109">
        <v>13.4449495</v>
      </c>
      <c r="AG132" s="1107"/>
      <c r="AH132" s="1107"/>
      <c r="AI132" s="1107"/>
      <c r="AJ132" s="1108"/>
      <c r="AK132" s="1109">
        <v>14.525922039999999</v>
      </c>
      <c r="AL132" s="1107"/>
      <c r="AM132" s="1107"/>
      <c r="AN132" s="1107"/>
      <c r="AO132" s="1108"/>
      <c r="AP132" s="1011"/>
      <c r="AQ132" s="1012"/>
      <c r="AR132" s="1012"/>
      <c r="AS132" s="1012"/>
      <c r="AT132" s="111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457</v>
      </c>
      <c r="W133" s="1087"/>
      <c r="X133" s="1087"/>
      <c r="Y133" s="1087"/>
      <c r="Z133" s="1088"/>
      <c r="AA133" s="1089">
        <v>15.1</v>
      </c>
      <c r="AB133" s="1090"/>
      <c r="AC133" s="1090"/>
      <c r="AD133" s="1090"/>
      <c r="AE133" s="1091"/>
      <c r="AF133" s="1089">
        <v>14.6</v>
      </c>
      <c r="AG133" s="1090"/>
      <c r="AH133" s="1090"/>
      <c r="AI133" s="1090"/>
      <c r="AJ133" s="1091"/>
      <c r="AK133" s="1089">
        <v>14.3</v>
      </c>
      <c r="AL133" s="1090"/>
      <c r="AM133" s="1090"/>
      <c r="AN133" s="1090"/>
      <c r="AO133" s="1091"/>
      <c r="AP133" s="1038"/>
      <c r="AQ133" s="1039"/>
      <c r="AR133" s="1039"/>
      <c r="AS133" s="1039"/>
      <c r="AT133" s="109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zlxk+wR8rpFWx+EpnB2Xa8yaXnSsD2TFh311cL1P3pHP/bUJB86bcPesSZlOQQKDXheJ+aAQqk8NiGF1yrwZiA==" saltValue="lpSEffQBarq2+yWjHF8H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458</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VIRYsKusDG3qHtR3dk3scz5TO51baiuwUX//Gd9a+q/Nc1XlOKrYWuVFw+aSzg0dDXajZHbBu/+fElmv8oesg==" saltValue="bF8Wbaj+guznOBfu1IT29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459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460</v>
      </c>
      <c r="AL6" s="252"/>
      <c r="AM6" s="252"/>
      <c r="AN6" s="252"/>
    </row>
    <row r="7" spans="1:46" ht="13.5" customHeight="1" x14ac:dyDescent="0.15">
      <c r="A7" s="251"/>
      <c r="AK7" s="254"/>
      <c r="AL7" s="255"/>
      <c r="AM7" s="255"/>
      <c r="AN7" s="256"/>
      <c r="AO7" s="1124" t="s">
        <v>461</v>
      </c>
      <c r="AP7" s="257"/>
      <c r="AQ7" s="258" t="s">
        <v>462</v>
      </c>
      <c r="AR7" s="259"/>
    </row>
    <row r="8" spans="1:46" x14ac:dyDescent="0.15">
      <c r="A8" s="251"/>
      <c r="AK8" s="260"/>
      <c r="AL8" s="261"/>
      <c r="AM8" s="261"/>
      <c r="AN8" s="262"/>
      <c r="AO8" s="1125"/>
      <c r="AP8" s="263" t="s">
        <v>463</v>
      </c>
      <c r="AQ8" s="264" t="s">
        <v>464</v>
      </c>
      <c r="AR8" s="265" t="s">
        <v>465</v>
      </c>
    </row>
    <row r="9" spans="1:46" x14ac:dyDescent="0.15">
      <c r="A9" s="251"/>
      <c r="AK9" s="1126" t="s">
        <v>466</v>
      </c>
      <c r="AL9" s="1127"/>
      <c r="AM9" s="1127"/>
      <c r="AN9" s="1128"/>
      <c r="AO9" s="266">
        <v>2024533</v>
      </c>
      <c r="AP9" s="266">
        <v>102988</v>
      </c>
      <c r="AQ9" s="267">
        <v>104625</v>
      </c>
      <c r="AR9" s="268">
        <v>-1.6</v>
      </c>
    </row>
    <row r="10" spans="1:46" ht="13.5" customHeight="1" x14ac:dyDescent="0.15">
      <c r="A10" s="251"/>
      <c r="AK10" s="1126" t="s">
        <v>467</v>
      </c>
      <c r="AL10" s="1127"/>
      <c r="AM10" s="1127"/>
      <c r="AN10" s="1128"/>
      <c r="AO10" s="269">
        <v>400711</v>
      </c>
      <c r="AP10" s="269">
        <v>20384</v>
      </c>
      <c r="AQ10" s="270">
        <v>9752</v>
      </c>
      <c r="AR10" s="271">
        <v>109</v>
      </c>
    </row>
    <row r="11" spans="1:46" ht="13.5" customHeight="1" x14ac:dyDescent="0.15">
      <c r="A11" s="251"/>
      <c r="AK11" s="1126" t="s">
        <v>468</v>
      </c>
      <c r="AL11" s="1127"/>
      <c r="AM11" s="1127"/>
      <c r="AN11" s="1128"/>
      <c r="AO11" s="269">
        <v>8564</v>
      </c>
      <c r="AP11" s="269">
        <v>436</v>
      </c>
      <c r="AQ11" s="270">
        <v>1608</v>
      </c>
      <c r="AR11" s="271">
        <v>-72.900000000000006</v>
      </c>
    </row>
    <row r="12" spans="1:46" ht="13.5" customHeight="1" x14ac:dyDescent="0.15">
      <c r="A12" s="251"/>
      <c r="AK12" s="1126" t="s">
        <v>469</v>
      </c>
      <c r="AL12" s="1127"/>
      <c r="AM12" s="1127"/>
      <c r="AN12" s="1128"/>
      <c r="AO12" s="269" t="s">
        <v>470</v>
      </c>
      <c r="AP12" s="269" t="s">
        <v>470</v>
      </c>
      <c r="AQ12" s="270">
        <v>4</v>
      </c>
      <c r="AR12" s="271" t="s">
        <v>470</v>
      </c>
    </row>
    <row r="13" spans="1:46" ht="13.5" customHeight="1" x14ac:dyDescent="0.15">
      <c r="A13" s="251"/>
      <c r="AK13" s="1126" t="s">
        <v>471</v>
      </c>
      <c r="AL13" s="1127"/>
      <c r="AM13" s="1127"/>
      <c r="AN13" s="1128"/>
      <c r="AO13" s="269">
        <v>63383</v>
      </c>
      <c r="AP13" s="269">
        <v>3224</v>
      </c>
      <c r="AQ13" s="270">
        <v>4175</v>
      </c>
      <c r="AR13" s="271">
        <v>-22.8</v>
      </c>
    </row>
    <row r="14" spans="1:46" ht="13.5" customHeight="1" x14ac:dyDescent="0.15">
      <c r="A14" s="251"/>
      <c r="AK14" s="1126" t="s">
        <v>472</v>
      </c>
      <c r="AL14" s="1127"/>
      <c r="AM14" s="1127"/>
      <c r="AN14" s="1128"/>
      <c r="AO14" s="269">
        <v>52418</v>
      </c>
      <c r="AP14" s="269">
        <v>2666</v>
      </c>
      <c r="AQ14" s="270">
        <v>2340</v>
      </c>
      <c r="AR14" s="271">
        <v>13.9</v>
      </c>
    </row>
    <row r="15" spans="1:46" ht="13.5" customHeight="1" x14ac:dyDescent="0.15">
      <c r="A15" s="251"/>
      <c r="AK15" s="1129" t="s">
        <v>473</v>
      </c>
      <c r="AL15" s="1130"/>
      <c r="AM15" s="1130"/>
      <c r="AN15" s="1131"/>
      <c r="AO15" s="269">
        <v>-158664</v>
      </c>
      <c r="AP15" s="269">
        <v>-8071</v>
      </c>
      <c r="AQ15" s="270">
        <v>-8060</v>
      </c>
      <c r="AR15" s="271">
        <v>0.1</v>
      </c>
    </row>
    <row r="16" spans="1:46" x14ac:dyDescent="0.15">
      <c r="A16" s="251"/>
      <c r="AK16" s="1129" t="s">
        <v>182</v>
      </c>
      <c r="AL16" s="1130"/>
      <c r="AM16" s="1130"/>
      <c r="AN16" s="1131"/>
      <c r="AO16" s="269">
        <v>2390945</v>
      </c>
      <c r="AP16" s="269">
        <v>121627</v>
      </c>
      <c r="AQ16" s="270">
        <v>114444</v>
      </c>
      <c r="AR16" s="271">
        <v>6.3</v>
      </c>
    </row>
    <row r="17" spans="1:46" x14ac:dyDescent="0.15">
      <c r="A17" s="251"/>
    </row>
    <row r="18" spans="1:46" x14ac:dyDescent="0.15">
      <c r="A18" s="251"/>
      <c r="AQ18" s="272"/>
      <c r="AR18" s="272"/>
    </row>
    <row r="19" spans="1:46" x14ac:dyDescent="0.15">
      <c r="A19" s="251"/>
      <c r="AK19" s="247" t="s">
        <v>474</v>
      </c>
    </row>
    <row r="20" spans="1:46" x14ac:dyDescent="0.15">
      <c r="A20" s="251"/>
      <c r="AK20" s="273"/>
      <c r="AL20" s="274"/>
      <c r="AM20" s="274"/>
      <c r="AN20" s="275"/>
      <c r="AO20" s="276" t="s">
        <v>475</v>
      </c>
      <c r="AP20" s="277" t="s">
        <v>476</v>
      </c>
      <c r="AQ20" s="278" t="s">
        <v>477</v>
      </c>
      <c r="AR20" s="279"/>
    </row>
    <row r="21" spans="1:46" s="252" customFormat="1" x14ac:dyDescent="0.15">
      <c r="A21" s="280"/>
      <c r="AK21" s="1132" t="s">
        <v>478</v>
      </c>
      <c r="AL21" s="1133"/>
      <c r="AM21" s="1133"/>
      <c r="AN21" s="1134"/>
      <c r="AO21" s="281">
        <v>10.99</v>
      </c>
      <c r="AP21" s="282">
        <v>10.6</v>
      </c>
      <c r="AQ21" s="283">
        <v>0.39</v>
      </c>
      <c r="AS21" s="284"/>
      <c r="AT21" s="280"/>
    </row>
    <row r="22" spans="1:46" s="252" customFormat="1" x14ac:dyDescent="0.15">
      <c r="A22" s="280"/>
      <c r="AK22" s="1132" t="s">
        <v>479</v>
      </c>
      <c r="AL22" s="1133"/>
      <c r="AM22" s="1133"/>
      <c r="AN22" s="1134"/>
      <c r="AO22" s="285">
        <v>98.9</v>
      </c>
      <c r="AP22" s="286">
        <v>97.5</v>
      </c>
      <c r="AQ22" s="287">
        <v>1.4</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23" t="s">
        <v>480</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x14ac:dyDescent="0.15">
      <c r="A27" s="292"/>
      <c r="AS27" s="247"/>
      <c r="AT27" s="247"/>
    </row>
    <row r="28" spans="1:46" ht="17.25" x14ac:dyDescent="0.15">
      <c r="A28" s="248" t="s">
        <v>481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482</v>
      </c>
      <c r="AL29" s="252"/>
      <c r="AM29" s="252"/>
      <c r="AN29" s="252"/>
      <c r="AS29" s="294"/>
    </row>
    <row r="30" spans="1:46" ht="13.5" customHeight="1" x14ac:dyDescent="0.15">
      <c r="A30" s="251"/>
      <c r="AK30" s="254"/>
      <c r="AL30" s="255"/>
      <c r="AM30" s="255"/>
      <c r="AN30" s="256"/>
      <c r="AO30" s="1124" t="s">
        <v>461</v>
      </c>
      <c r="AP30" s="257"/>
      <c r="AQ30" s="258" t="s">
        <v>462</v>
      </c>
      <c r="AR30" s="259"/>
    </row>
    <row r="31" spans="1:46" x14ac:dyDescent="0.15">
      <c r="A31" s="251"/>
      <c r="AK31" s="260"/>
      <c r="AL31" s="261"/>
      <c r="AM31" s="261"/>
      <c r="AN31" s="262"/>
      <c r="AO31" s="1125"/>
      <c r="AP31" s="263" t="s">
        <v>463</v>
      </c>
      <c r="AQ31" s="264" t="s">
        <v>464</v>
      </c>
      <c r="AR31" s="265" t="s">
        <v>465</v>
      </c>
    </row>
    <row r="32" spans="1:46" ht="27" customHeight="1" x14ac:dyDescent="0.15">
      <c r="A32" s="251"/>
      <c r="AK32" s="1140" t="s">
        <v>483</v>
      </c>
      <c r="AL32" s="1141"/>
      <c r="AM32" s="1141"/>
      <c r="AN32" s="1142"/>
      <c r="AO32" s="295">
        <v>2217897</v>
      </c>
      <c r="AP32" s="295">
        <v>112824</v>
      </c>
      <c r="AQ32" s="296">
        <v>72468</v>
      </c>
      <c r="AR32" s="297">
        <v>55.7</v>
      </c>
    </row>
    <row r="33" spans="1:46" ht="13.5" customHeight="1" x14ac:dyDescent="0.15">
      <c r="A33" s="251"/>
      <c r="AK33" s="1140" t="s">
        <v>484</v>
      </c>
      <c r="AL33" s="1141"/>
      <c r="AM33" s="1141"/>
      <c r="AN33" s="1142"/>
      <c r="AO33" s="295" t="s">
        <v>470</v>
      </c>
      <c r="AP33" s="295" t="s">
        <v>470</v>
      </c>
      <c r="AQ33" s="296" t="s">
        <v>470</v>
      </c>
      <c r="AR33" s="297" t="s">
        <v>470</v>
      </c>
    </row>
    <row r="34" spans="1:46" ht="27" customHeight="1" x14ac:dyDescent="0.15">
      <c r="A34" s="251"/>
      <c r="AK34" s="1140" t="s">
        <v>485</v>
      </c>
      <c r="AL34" s="1141"/>
      <c r="AM34" s="1141"/>
      <c r="AN34" s="1142"/>
      <c r="AO34" s="295" t="s">
        <v>470</v>
      </c>
      <c r="AP34" s="295" t="s">
        <v>470</v>
      </c>
      <c r="AQ34" s="296">
        <v>1</v>
      </c>
      <c r="AR34" s="297" t="s">
        <v>470</v>
      </c>
    </row>
    <row r="35" spans="1:46" ht="27" customHeight="1" x14ac:dyDescent="0.15">
      <c r="A35" s="251"/>
      <c r="AK35" s="1140" t="s">
        <v>486</v>
      </c>
      <c r="AL35" s="1141"/>
      <c r="AM35" s="1141"/>
      <c r="AN35" s="1142"/>
      <c r="AO35" s="295">
        <v>785455</v>
      </c>
      <c r="AP35" s="295">
        <v>39956</v>
      </c>
      <c r="AQ35" s="296">
        <v>17710</v>
      </c>
      <c r="AR35" s="297">
        <v>125.6</v>
      </c>
    </row>
    <row r="36" spans="1:46" ht="27" customHeight="1" x14ac:dyDescent="0.15">
      <c r="A36" s="251"/>
      <c r="AK36" s="1140" t="s">
        <v>487</v>
      </c>
      <c r="AL36" s="1141"/>
      <c r="AM36" s="1141"/>
      <c r="AN36" s="1142"/>
      <c r="AO36" s="295">
        <v>21826</v>
      </c>
      <c r="AP36" s="295">
        <v>1110</v>
      </c>
      <c r="AQ36" s="296">
        <v>2475</v>
      </c>
      <c r="AR36" s="297">
        <v>-55.2</v>
      </c>
    </row>
    <row r="37" spans="1:46" ht="13.5" customHeight="1" x14ac:dyDescent="0.15">
      <c r="A37" s="251"/>
      <c r="AK37" s="1140" t="s">
        <v>488</v>
      </c>
      <c r="AL37" s="1141"/>
      <c r="AM37" s="1141"/>
      <c r="AN37" s="1142"/>
      <c r="AO37" s="295">
        <v>24564</v>
      </c>
      <c r="AP37" s="295">
        <v>1250</v>
      </c>
      <c r="AQ37" s="296">
        <v>637</v>
      </c>
      <c r="AR37" s="297">
        <v>96.2</v>
      </c>
    </row>
    <row r="38" spans="1:46" ht="27" customHeight="1" x14ac:dyDescent="0.15">
      <c r="A38" s="251"/>
      <c r="AK38" s="1143" t="s">
        <v>489</v>
      </c>
      <c r="AL38" s="1144"/>
      <c r="AM38" s="1144"/>
      <c r="AN38" s="1145"/>
      <c r="AO38" s="298">
        <v>207</v>
      </c>
      <c r="AP38" s="298">
        <v>11</v>
      </c>
      <c r="AQ38" s="299">
        <v>2</v>
      </c>
      <c r="AR38" s="287">
        <v>450</v>
      </c>
      <c r="AS38" s="294"/>
    </row>
    <row r="39" spans="1:46" x14ac:dyDescent="0.15">
      <c r="A39" s="251"/>
      <c r="AK39" s="1143" t="s">
        <v>490</v>
      </c>
      <c r="AL39" s="1144"/>
      <c r="AM39" s="1144"/>
      <c r="AN39" s="1145"/>
      <c r="AO39" s="295">
        <v>-189416</v>
      </c>
      <c r="AP39" s="295">
        <v>-9636</v>
      </c>
      <c r="AQ39" s="296">
        <v>-3769</v>
      </c>
      <c r="AR39" s="297">
        <v>155.69999999999999</v>
      </c>
      <c r="AS39" s="294"/>
    </row>
    <row r="40" spans="1:46" ht="27" customHeight="1" x14ac:dyDescent="0.15">
      <c r="A40" s="251"/>
      <c r="AK40" s="1140" t="s">
        <v>491</v>
      </c>
      <c r="AL40" s="1141"/>
      <c r="AM40" s="1141"/>
      <c r="AN40" s="1142"/>
      <c r="AO40" s="295">
        <v>-1738037</v>
      </c>
      <c r="AP40" s="295">
        <v>-88414</v>
      </c>
      <c r="AQ40" s="296">
        <v>-62733</v>
      </c>
      <c r="AR40" s="297">
        <v>40.9</v>
      </c>
      <c r="AS40" s="294"/>
    </row>
    <row r="41" spans="1:46" x14ac:dyDescent="0.15">
      <c r="A41" s="251"/>
      <c r="AK41" s="1146" t="s">
        <v>277</v>
      </c>
      <c r="AL41" s="1147"/>
      <c r="AM41" s="1147"/>
      <c r="AN41" s="1148"/>
      <c r="AO41" s="295">
        <v>1122496</v>
      </c>
      <c r="AP41" s="295">
        <v>57101</v>
      </c>
      <c r="AQ41" s="296">
        <v>26792</v>
      </c>
      <c r="AR41" s="297">
        <v>113.1</v>
      </c>
      <c r="AS41" s="294"/>
    </row>
    <row r="42" spans="1:46" x14ac:dyDescent="0.15">
      <c r="A42" s="251"/>
      <c r="AK42" s="300" t="s">
        <v>492</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493</v>
      </c>
    </row>
    <row r="48" spans="1:46" x14ac:dyDescent="0.15">
      <c r="A48" s="251"/>
      <c r="AK48" s="305" t="s">
        <v>494</v>
      </c>
      <c r="AL48" s="305"/>
      <c r="AM48" s="305"/>
      <c r="AN48" s="305"/>
      <c r="AO48" s="305"/>
      <c r="AP48" s="305"/>
      <c r="AQ48" s="306"/>
      <c r="AR48" s="305"/>
    </row>
    <row r="49" spans="1:44" ht="13.5" customHeight="1" x14ac:dyDescent="0.15">
      <c r="A49" s="251"/>
      <c r="AK49" s="307"/>
      <c r="AL49" s="308"/>
      <c r="AM49" s="1135" t="s">
        <v>461</v>
      </c>
      <c r="AN49" s="1137" t="s">
        <v>495</v>
      </c>
      <c r="AO49" s="1138"/>
      <c r="AP49" s="1138"/>
      <c r="AQ49" s="1138"/>
      <c r="AR49" s="1139"/>
    </row>
    <row r="50" spans="1:44" x14ac:dyDescent="0.15">
      <c r="A50" s="251"/>
      <c r="AK50" s="309"/>
      <c r="AL50" s="310"/>
      <c r="AM50" s="1136"/>
      <c r="AN50" s="311" t="s">
        <v>496</v>
      </c>
      <c r="AO50" s="312" t="s">
        <v>497</v>
      </c>
      <c r="AP50" s="313" t="s">
        <v>498</v>
      </c>
      <c r="AQ50" s="314" t="s">
        <v>499</v>
      </c>
      <c r="AR50" s="315" t="s">
        <v>500</v>
      </c>
    </row>
    <row r="51" spans="1:44" x14ac:dyDescent="0.15">
      <c r="A51" s="251"/>
      <c r="AK51" s="307" t="s">
        <v>501</v>
      </c>
      <c r="AL51" s="308"/>
      <c r="AM51" s="316">
        <v>3426517</v>
      </c>
      <c r="AN51" s="317">
        <v>161347</v>
      </c>
      <c r="AO51" s="318">
        <v>82.4</v>
      </c>
      <c r="AP51" s="319">
        <v>88968</v>
      </c>
      <c r="AQ51" s="320">
        <v>6.8</v>
      </c>
      <c r="AR51" s="321">
        <v>75.599999999999994</v>
      </c>
    </row>
    <row r="52" spans="1:44" x14ac:dyDescent="0.15">
      <c r="A52" s="251"/>
      <c r="AK52" s="322"/>
      <c r="AL52" s="323" t="s">
        <v>502</v>
      </c>
      <c r="AM52" s="324">
        <v>345563</v>
      </c>
      <c r="AN52" s="325">
        <v>16272</v>
      </c>
      <c r="AO52" s="326">
        <v>-24.7</v>
      </c>
      <c r="AP52" s="327">
        <v>45482</v>
      </c>
      <c r="AQ52" s="328">
        <v>5.5</v>
      </c>
      <c r="AR52" s="329">
        <v>-30.2</v>
      </c>
    </row>
    <row r="53" spans="1:44" x14ac:dyDescent="0.15">
      <c r="A53" s="251"/>
      <c r="AK53" s="307" t="s">
        <v>503</v>
      </c>
      <c r="AL53" s="308"/>
      <c r="AM53" s="316">
        <v>2154814</v>
      </c>
      <c r="AN53" s="317">
        <v>103577</v>
      </c>
      <c r="AO53" s="318">
        <v>-35.799999999999997</v>
      </c>
      <c r="AP53" s="319">
        <v>85173</v>
      </c>
      <c r="AQ53" s="320">
        <v>-4.3</v>
      </c>
      <c r="AR53" s="321">
        <v>-31.5</v>
      </c>
    </row>
    <row r="54" spans="1:44" x14ac:dyDescent="0.15">
      <c r="A54" s="251"/>
      <c r="AK54" s="322"/>
      <c r="AL54" s="323" t="s">
        <v>502</v>
      </c>
      <c r="AM54" s="324">
        <v>642477</v>
      </c>
      <c r="AN54" s="325">
        <v>30882</v>
      </c>
      <c r="AO54" s="326">
        <v>89.8</v>
      </c>
      <c r="AP54" s="327">
        <v>43913</v>
      </c>
      <c r="AQ54" s="328">
        <v>-3.4</v>
      </c>
      <c r="AR54" s="329">
        <v>93.2</v>
      </c>
    </row>
    <row r="55" spans="1:44" x14ac:dyDescent="0.15">
      <c r="A55" s="251"/>
      <c r="AK55" s="307" t="s">
        <v>504</v>
      </c>
      <c r="AL55" s="308"/>
      <c r="AM55" s="316">
        <v>2418625</v>
      </c>
      <c r="AN55" s="317">
        <v>118432</v>
      </c>
      <c r="AO55" s="318">
        <v>14.3</v>
      </c>
      <c r="AP55" s="319">
        <v>94081</v>
      </c>
      <c r="AQ55" s="320">
        <v>10.5</v>
      </c>
      <c r="AR55" s="321">
        <v>3.8</v>
      </c>
    </row>
    <row r="56" spans="1:44" x14ac:dyDescent="0.15">
      <c r="A56" s="251"/>
      <c r="AK56" s="322"/>
      <c r="AL56" s="323" t="s">
        <v>502</v>
      </c>
      <c r="AM56" s="324">
        <v>1324187</v>
      </c>
      <c r="AN56" s="325">
        <v>64841</v>
      </c>
      <c r="AO56" s="326">
        <v>110</v>
      </c>
      <c r="AP56" s="327">
        <v>48949</v>
      </c>
      <c r="AQ56" s="328">
        <v>11.5</v>
      </c>
      <c r="AR56" s="329">
        <v>98.5</v>
      </c>
    </row>
    <row r="57" spans="1:44" x14ac:dyDescent="0.15">
      <c r="A57" s="251"/>
      <c r="AK57" s="307" t="s">
        <v>505</v>
      </c>
      <c r="AL57" s="308"/>
      <c r="AM57" s="316">
        <v>1691618</v>
      </c>
      <c r="AN57" s="317">
        <v>84223</v>
      </c>
      <c r="AO57" s="318">
        <v>-28.9</v>
      </c>
      <c r="AP57" s="319">
        <v>92632</v>
      </c>
      <c r="AQ57" s="320">
        <v>-1.5</v>
      </c>
      <c r="AR57" s="321">
        <v>-27.4</v>
      </c>
    </row>
    <row r="58" spans="1:44" x14ac:dyDescent="0.15">
      <c r="A58" s="251"/>
      <c r="AK58" s="322"/>
      <c r="AL58" s="323" t="s">
        <v>502</v>
      </c>
      <c r="AM58" s="324">
        <v>808875</v>
      </c>
      <c r="AN58" s="325">
        <v>40273</v>
      </c>
      <c r="AO58" s="326">
        <v>-37.9</v>
      </c>
      <c r="AP58" s="327">
        <v>47978</v>
      </c>
      <c r="AQ58" s="328">
        <v>-2</v>
      </c>
      <c r="AR58" s="329">
        <v>-35.9</v>
      </c>
    </row>
    <row r="59" spans="1:44" x14ac:dyDescent="0.15">
      <c r="A59" s="251"/>
      <c r="AK59" s="307" t="s">
        <v>506</v>
      </c>
      <c r="AL59" s="308"/>
      <c r="AM59" s="316">
        <v>2074484</v>
      </c>
      <c r="AN59" s="317">
        <v>105529</v>
      </c>
      <c r="AO59" s="318">
        <v>25.3</v>
      </c>
      <c r="AP59" s="319">
        <v>96469</v>
      </c>
      <c r="AQ59" s="320">
        <v>4.0999999999999996</v>
      </c>
      <c r="AR59" s="321">
        <v>21.2</v>
      </c>
    </row>
    <row r="60" spans="1:44" x14ac:dyDescent="0.15">
      <c r="A60" s="251"/>
      <c r="AK60" s="322"/>
      <c r="AL60" s="323" t="s">
        <v>502</v>
      </c>
      <c r="AM60" s="324">
        <v>952220</v>
      </c>
      <c r="AN60" s="325">
        <v>48439</v>
      </c>
      <c r="AO60" s="326">
        <v>20.3</v>
      </c>
      <c r="AP60" s="327">
        <v>49775</v>
      </c>
      <c r="AQ60" s="328">
        <v>3.7</v>
      </c>
      <c r="AR60" s="329">
        <v>16.600000000000001</v>
      </c>
    </row>
    <row r="61" spans="1:44" x14ac:dyDescent="0.15">
      <c r="A61" s="251"/>
      <c r="AK61" s="307" t="s">
        <v>507</v>
      </c>
      <c r="AL61" s="330"/>
      <c r="AM61" s="316">
        <v>2353212</v>
      </c>
      <c r="AN61" s="317">
        <v>114622</v>
      </c>
      <c r="AO61" s="318">
        <v>11.5</v>
      </c>
      <c r="AP61" s="319">
        <v>91465</v>
      </c>
      <c r="AQ61" s="331">
        <v>3.1</v>
      </c>
      <c r="AR61" s="321">
        <v>8.4</v>
      </c>
    </row>
    <row r="62" spans="1:44" x14ac:dyDescent="0.15">
      <c r="A62" s="251"/>
      <c r="AK62" s="322"/>
      <c r="AL62" s="323" t="s">
        <v>502</v>
      </c>
      <c r="AM62" s="324">
        <v>814664</v>
      </c>
      <c r="AN62" s="325">
        <v>40141</v>
      </c>
      <c r="AO62" s="326">
        <v>31.5</v>
      </c>
      <c r="AP62" s="327">
        <v>47219</v>
      </c>
      <c r="AQ62" s="328">
        <v>3.1</v>
      </c>
      <c r="AR62" s="329">
        <v>28.4</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AH5KynqASgMEFIkbd3UX1SwAELOyOdyJucNbaQw9BT8VvHfMWwl9h+ICBMJeSOub5jh8p8VkUK4tRV602dCCeQ==" saltValue="IQV03YPXVK0EannRwo8N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509</v>
      </c>
    </row>
    <row r="121" spans="125:125" ht="13.5" hidden="1" customHeight="1" x14ac:dyDescent="0.15">
      <c r="DU121" s="245"/>
    </row>
  </sheetData>
  <sheetProtection algorithmName="SHA-512" hashValue="hum1qsgmynEM2sb5MerfL7lTVLvHTEgGXkcJFpXKxD9rt7FqFXsaY/E+o0vTugiQ/tZqCB5hT1kbMIHMjH1mUQ==" saltValue="mlD83+9Jq8Ic+m38nLVWj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510</v>
      </c>
    </row>
  </sheetData>
  <sheetProtection algorithmName="SHA-512" hashValue="UX59drNDpitOJrKiz9OvikZam2x10yQ3gItPRY+NJRi3A5Rf3F6N8nuzPwEOEOMvhzCRWHS0aqOUJ48cDDH8ug==" saltValue="GwYfASNZcTZRRRcquClc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49" t="s">
        <v>3</v>
      </c>
      <c r="D47" s="1149"/>
      <c r="E47" s="1150"/>
      <c r="F47" s="11">
        <v>5.39</v>
      </c>
      <c r="G47" s="12">
        <v>5.44</v>
      </c>
      <c r="H47" s="12">
        <v>5.45</v>
      </c>
      <c r="I47" s="12">
        <v>5.61</v>
      </c>
      <c r="J47" s="13">
        <v>6.99</v>
      </c>
    </row>
    <row r="48" spans="2:10" ht="57.75" customHeight="1" x14ac:dyDescent="0.15">
      <c r="B48" s="14"/>
      <c r="C48" s="1151" t="s">
        <v>4</v>
      </c>
      <c r="D48" s="1151"/>
      <c r="E48" s="1152"/>
      <c r="F48" s="15">
        <v>2.54</v>
      </c>
      <c r="G48" s="16">
        <v>0.72</v>
      </c>
      <c r="H48" s="16">
        <v>0.63</v>
      </c>
      <c r="I48" s="16">
        <v>2.87</v>
      </c>
      <c r="J48" s="17">
        <v>4.7</v>
      </c>
    </row>
    <row r="49" spans="2:10" ht="57.75" customHeight="1" thickBot="1" x14ac:dyDescent="0.2">
      <c r="B49" s="18"/>
      <c r="C49" s="1153" t="s">
        <v>5</v>
      </c>
      <c r="D49" s="1153"/>
      <c r="E49" s="1154"/>
      <c r="F49" s="19" t="s">
        <v>516</v>
      </c>
      <c r="G49" s="20" t="s">
        <v>517</v>
      </c>
      <c r="H49" s="20" t="s">
        <v>518</v>
      </c>
      <c r="I49" s="20">
        <v>2.2200000000000002</v>
      </c>
      <c r="J49" s="21">
        <v>3.61</v>
      </c>
    </row>
    <row r="50" spans="2:10" x14ac:dyDescent="0.15"/>
  </sheetData>
  <sheetProtection algorithmName="SHA-512" hashValue="I8JApmpYJrVvAjwwf2swE506NxNg+Kyij+pCIFj/p8FvxaeBat5mUaTGkqy488bpOT+5AOtI3qE+Glh9AxD2IQ==" saltValue="9dqSYGodhQzA1jFdIHb4c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2023-10-02T01:48:01Z</cp:lastPrinted>
  <dcterms:created xsi:type="dcterms:W3CDTF">2023-02-20T03:20:47Z</dcterms:created>
  <dcterms:modified xsi:type="dcterms:W3CDTF">2023-10-12T03:10:39Z</dcterms:modified>
  <cp:category/>
</cp:coreProperties>
</file>