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knas.public.city.fukagawa.hokkaido.jp\学務課\main\管理係\【高校支援】\H30\"/>
    </mc:Choice>
  </mc:AlternateContent>
  <bookViews>
    <workbookView xWindow="0" yWindow="0" windowWidth="17970" windowHeight="4530"/>
  </bookViews>
  <sheets>
    <sheet name="西" sheetId="1" r:id="rId1"/>
    <sheet name="東" sheetId="2" r:id="rId2"/>
  </sheets>
  <definedNames>
    <definedName name="_xlnm.Print_Area" localSheetId="0">西!$A$1:$F$29</definedName>
    <definedName name="_xlnm.Print_Area" localSheetId="1">東!$A$1:$F$38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C24" i="1"/>
  <c r="D23" i="2" l="1"/>
  <c r="F22" i="2"/>
  <c r="D22" i="2"/>
  <c r="F21" i="2"/>
  <c r="D21" i="2"/>
  <c r="F20" i="2"/>
  <c r="D20" i="2"/>
  <c r="F18" i="2"/>
  <c r="D18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F9" i="2"/>
  <c r="D9" i="2"/>
  <c r="F8" i="2"/>
  <c r="D8" i="2"/>
  <c r="F7" i="2"/>
  <c r="D7" i="2"/>
  <c r="F29" i="1" l="1"/>
  <c r="D29" i="1"/>
  <c r="D23" i="1"/>
  <c r="D19" i="1"/>
  <c r="D10" i="1"/>
  <c r="F19" i="1"/>
  <c r="D17" i="1"/>
  <c r="F17" i="1"/>
  <c r="F23" i="1" s="1"/>
  <c r="E17" i="1"/>
  <c r="C17" i="1"/>
  <c r="D27" i="2"/>
  <c r="D24" i="2" s="1"/>
  <c r="F27" i="2"/>
  <c r="D28" i="2"/>
  <c r="F12" i="1" l="1"/>
  <c r="D11" i="1" l="1"/>
  <c r="F11" i="1"/>
  <c r="F26" i="2" l="1"/>
  <c r="F28" i="2"/>
  <c r="F29" i="2"/>
  <c r="E29" i="2"/>
  <c r="C29" i="2"/>
  <c r="E24" i="2"/>
  <c r="C24" i="2"/>
  <c r="F24" i="2" l="1"/>
  <c r="D29" i="2"/>
  <c r="E5" i="2" l="1"/>
  <c r="E34" i="2" s="1"/>
  <c r="C5" i="2"/>
  <c r="C34" i="2" s="1"/>
  <c r="E20" i="1"/>
  <c r="C20" i="1"/>
  <c r="E13" i="1"/>
  <c r="C13" i="1"/>
  <c r="E6" i="1"/>
  <c r="C6" i="1"/>
  <c r="F20" i="1"/>
  <c r="F16" i="1"/>
  <c r="F15" i="1"/>
  <c r="F10" i="1"/>
  <c r="F9" i="1"/>
  <c r="F8" i="1"/>
  <c r="F13" i="1" l="1"/>
  <c r="F6" i="1"/>
  <c r="F5" i="2"/>
  <c r="F33" i="2" s="1"/>
  <c r="F38" i="2" s="1"/>
  <c r="D20" i="1"/>
  <c r="D16" i="1"/>
  <c r="D15" i="1"/>
  <c r="D12" i="1"/>
  <c r="D9" i="1"/>
  <c r="D8" i="1"/>
  <c r="D13" i="1" l="1"/>
  <c r="D5" i="2"/>
  <c r="D33" i="2" s="1"/>
  <c r="D38" i="2" s="1"/>
  <c r="D6" i="1"/>
</calcChain>
</file>

<file path=xl/sharedStrings.xml><?xml version="1.0" encoding="utf-8"?>
<sst xmlns="http://schemas.openxmlformats.org/spreadsheetml/2006/main" count="101" uniqueCount="53">
  <si>
    <t>将来の目標・意識づけに関する事業（カタリ場）</t>
    <rPh sb="20" eb="21">
      <t>バ</t>
    </rPh>
    <phoneticPr fontId="1"/>
  </si>
  <si>
    <t>公務員模擬試験</t>
    <rPh sb="0" eb="3">
      <t>コウムイン</t>
    </rPh>
    <rPh sb="3" eb="5">
      <t>モギ</t>
    </rPh>
    <rPh sb="5" eb="7">
      <t>シケン</t>
    </rPh>
    <phoneticPr fontId="1"/>
  </si>
  <si>
    <t>看護模擬試験</t>
    <rPh sb="0" eb="2">
      <t>カンゴ</t>
    </rPh>
    <rPh sb="2" eb="4">
      <t>モギ</t>
    </rPh>
    <rPh sb="4" eb="6">
      <t>シケン</t>
    </rPh>
    <phoneticPr fontId="1"/>
  </si>
  <si>
    <t>大学模擬試験　センタープレテスト</t>
    <rPh sb="0" eb="2">
      <t>ダイガク</t>
    </rPh>
    <rPh sb="2" eb="4">
      <t>モギ</t>
    </rPh>
    <rPh sb="4" eb="6">
      <t>シケン</t>
    </rPh>
    <phoneticPr fontId="1"/>
  </si>
  <si>
    <t>ベネッセ総合学力テスト（1年生）</t>
    <rPh sb="4" eb="6">
      <t>ソウゴウ</t>
    </rPh>
    <rPh sb="6" eb="8">
      <t>ガクリョク</t>
    </rPh>
    <rPh sb="13" eb="15">
      <t>ネンセイ</t>
    </rPh>
    <phoneticPr fontId="1"/>
  </si>
  <si>
    <t>ベネッセ総合学力テスト（2年生）</t>
    <rPh sb="4" eb="6">
      <t>ソウゴウ</t>
    </rPh>
    <rPh sb="6" eb="8">
      <t>ガクリョク</t>
    </rPh>
    <rPh sb="13" eb="15">
      <t>ネンセイ</t>
    </rPh>
    <phoneticPr fontId="1"/>
  </si>
  <si>
    <t>英語力強化支援事業</t>
    <rPh sb="0" eb="3">
      <t>エイゴリョク</t>
    </rPh>
    <rPh sb="3" eb="5">
      <t>キョウカ</t>
    </rPh>
    <rPh sb="5" eb="7">
      <t>シエン</t>
    </rPh>
    <rPh sb="7" eb="9">
      <t>ジギョウ</t>
    </rPh>
    <phoneticPr fontId="1"/>
  </si>
  <si>
    <t>模擬試験受験料補助事業</t>
    <rPh sb="0" eb="2">
      <t>モギ</t>
    </rPh>
    <rPh sb="2" eb="4">
      <t>シケン</t>
    </rPh>
    <rPh sb="4" eb="7">
      <t>ジュケンリョウ</t>
    </rPh>
    <rPh sb="7" eb="9">
      <t>ホジョ</t>
    </rPh>
    <rPh sb="9" eb="11">
      <t>ジギョウ</t>
    </rPh>
    <phoneticPr fontId="1"/>
  </si>
  <si>
    <t>検定受検料補助事業</t>
    <rPh sb="0" eb="2">
      <t>ケンテイ</t>
    </rPh>
    <rPh sb="2" eb="3">
      <t>ウケ</t>
    </rPh>
    <rPh sb="3" eb="4">
      <t>ケン</t>
    </rPh>
    <rPh sb="4" eb="5">
      <t>リョウ</t>
    </rPh>
    <rPh sb="5" eb="7">
      <t>ホジョ</t>
    </rPh>
    <rPh sb="7" eb="9">
      <t>ジギョウ</t>
    </rPh>
    <phoneticPr fontId="1"/>
  </si>
  <si>
    <t>GTEC for STUDENT 受験料補助</t>
    <rPh sb="17" eb="19">
      <t>ジュケン</t>
    </rPh>
    <rPh sb="19" eb="20">
      <t>リョウ</t>
    </rPh>
    <rPh sb="20" eb="22">
      <t>ホジョ</t>
    </rPh>
    <phoneticPr fontId="1"/>
  </si>
  <si>
    <t>補助単価</t>
    <rPh sb="0" eb="2">
      <t>ホジョ</t>
    </rPh>
    <rPh sb="2" eb="4">
      <t>タンカ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</si>
  <si>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</si>
  <si>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</si>
  <si>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全商　ビジネス文書実務検定（速度）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4" eb="16">
      <t>ソクド</t>
    </rPh>
    <phoneticPr fontId="1"/>
  </si>
  <si>
    <t>全商　情報処理検定（3級）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</si>
  <si>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漢字検定（2級）</t>
    <rPh sb="0" eb="2">
      <t>カンジ</t>
    </rPh>
    <rPh sb="2" eb="4">
      <t>ケンテイ</t>
    </rPh>
    <rPh sb="6" eb="7">
      <t>キュウ</t>
    </rPh>
    <phoneticPr fontId="1"/>
  </si>
  <si>
    <t>日本農業技術検定</t>
    <rPh sb="0" eb="2">
      <t>ニホン</t>
    </rPh>
    <rPh sb="2" eb="4">
      <t>ノウギョウ</t>
    </rPh>
    <rPh sb="4" eb="6">
      <t>ギジュツ</t>
    </rPh>
    <rPh sb="6" eb="8">
      <t>ケンテイ</t>
    </rPh>
    <phoneticPr fontId="1"/>
  </si>
  <si>
    <t>資格取得のための養成講座受講支援事業</t>
    <phoneticPr fontId="1"/>
  </si>
  <si>
    <t>内容</t>
    <rPh sb="0" eb="2">
      <t>ナイヨウ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</si>
  <si>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</si>
  <si>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</si>
  <si>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深川西高等学校</t>
    <phoneticPr fontId="1"/>
  </si>
  <si>
    <t>深川東高等学校</t>
    <phoneticPr fontId="1"/>
  </si>
  <si>
    <t>アーク溶接技能講習</t>
    <rPh sb="3" eb="5">
      <t>ヨウセツ</t>
    </rPh>
    <rPh sb="5" eb="7">
      <t>ギノウ</t>
    </rPh>
    <rPh sb="7" eb="9">
      <t>コウシュウ</t>
    </rPh>
    <phoneticPr fontId="1"/>
  </si>
  <si>
    <t>将来の目標・意識づけに関する事業</t>
    <phoneticPr fontId="1"/>
  </si>
  <si>
    <t>全商　ビジネス文書実務検定（3級）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</si>
  <si>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全商　ビジネス文書実務検定（2級）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</si>
  <si>
    <t>食品衛生責任者講習</t>
    <rPh sb="0" eb="2">
      <t>ショクヒン</t>
    </rPh>
    <rPh sb="2" eb="4">
      <t>エイセイ</t>
    </rPh>
    <rPh sb="4" eb="7">
      <t>セキニンシャ</t>
    </rPh>
    <rPh sb="7" eb="9">
      <t>コウシュウ</t>
    </rPh>
    <phoneticPr fontId="1"/>
  </si>
  <si>
    <t>芸術鑑賞事業</t>
    <rPh sb="0" eb="2">
      <t>ゲイジュツ</t>
    </rPh>
    <rPh sb="2" eb="4">
      <t>カンショウ</t>
    </rPh>
    <rPh sb="4" eb="6">
      <t>ジギョウ</t>
    </rPh>
    <phoneticPr fontId="1"/>
  </si>
  <si>
    <t>全商　情報処理検定（2級）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</si>
  <si>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全商　情報処理検定（1級）</t>
    <rPh sb="0" eb="1">
      <t>ゼン</t>
    </rPh>
    <rPh sb="1" eb="2">
      <t>ショウ</t>
    </rPh>
    <rPh sb="3" eb="5">
      <t>ジョウホウ</t>
    </rPh>
    <rPh sb="5" eb="7">
      <t>ショリ</t>
    </rPh>
    <rPh sb="7" eb="9">
      <t>ケンテイ</t>
    </rPh>
    <rPh sb="11" eb="12">
      <t>キュウ</t>
    </rPh>
    <phoneticPr fontId="1"/>
  </si>
  <si>
    <t>日商　簿記検定</t>
    <rPh sb="0" eb="2">
      <t>ニッショウ</t>
    </rPh>
    <rPh sb="3" eb="5">
      <t>ボキ</t>
    </rPh>
    <rPh sb="5" eb="7">
      <t>ケンテイ</t>
    </rPh>
    <phoneticPr fontId="1"/>
  </si>
  <si>
    <t>合　計　　　</t>
    <rPh sb="0" eb="1">
      <t>ゴウ</t>
    </rPh>
    <rPh sb="2" eb="3">
      <t>ケイ</t>
    </rPh>
    <phoneticPr fontId="1"/>
  </si>
  <si>
    <t>予算</t>
    <rPh sb="0" eb="2">
      <t>ヨサン</t>
    </rPh>
    <phoneticPr fontId="1"/>
  </si>
  <si>
    <t>通学交通費助成事業</t>
    <rPh sb="0" eb="2">
      <t>ツウガク</t>
    </rPh>
    <rPh sb="2" eb="5">
      <t>コウツウヒ</t>
    </rPh>
    <rPh sb="5" eb="7">
      <t>ジョセイ</t>
    </rPh>
    <phoneticPr fontId="1"/>
  </si>
  <si>
    <t>（単位：人、円）</t>
    <rPh sb="1" eb="3">
      <t>タンイ</t>
    </rPh>
    <rPh sb="4" eb="5">
      <t>ヒト</t>
    </rPh>
    <rPh sb="6" eb="7">
      <t>エン</t>
    </rPh>
    <phoneticPr fontId="1"/>
  </si>
  <si>
    <t xml:space="preserve">平成２９年度　深川市公立高等学校の魅力ある学校づくり事業支援交付金事業
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</si>
  <si>
    <t>全経　簿記検定</t>
    <rPh sb="0" eb="1">
      <t>ゼン</t>
    </rPh>
    <rPh sb="1" eb="2">
      <t>キョウ</t>
    </rPh>
    <rPh sb="3" eb="5">
      <t>ボキ</t>
    </rPh>
    <rPh sb="5" eb="7">
      <t>ケンテイ</t>
    </rPh>
    <phoneticPr fontId="1"/>
  </si>
  <si>
    <t>全商　珠算・電卓実務検定</t>
    <rPh sb="0" eb="1">
      <t>ゼン</t>
    </rPh>
    <rPh sb="1" eb="2">
      <t>ショウ</t>
    </rPh>
    <rPh sb="3" eb="5">
      <t>シュザン</t>
    </rPh>
    <rPh sb="6" eb="8">
      <t>デンタク</t>
    </rPh>
    <rPh sb="8" eb="10">
      <t>ジツム</t>
    </rPh>
    <rPh sb="10" eb="12">
      <t>ケンテイ</t>
    </rPh>
    <phoneticPr fontId="1"/>
  </si>
  <si>
    <t>漢字検定（準2級・3級）</t>
    <rPh sb="0" eb="2">
      <t>カンジ</t>
    </rPh>
    <rPh sb="2" eb="4">
      <t>ケンテイ</t>
    </rPh>
    <rPh sb="10" eb="11">
      <t>キュウ</t>
    </rPh>
    <phoneticPr fontId="1"/>
  </si>
  <si>
    <t>全商　簿記実務検定</t>
    <rPh sb="0" eb="1">
      <t>ゼン</t>
    </rPh>
    <rPh sb="1" eb="2">
      <t>ショウ</t>
    </rPh>
    <rPh sb="3" eb="5">
      <t>ボキ</t>
    </rPh>
    <rPh sb="5" eb="7">
      <t>ジツム</t>
    </rPh>
    <rPh sb="7" eb="9">
      <t>ケンテイ</t>
    </rPh>
    <phoneticPr fontId="1"/>
  </si>
  <si>
    <t>進路講話等外部講師招聘事業ほか</t>
    <rPh sb="0" eb="2">
      <t>シンロ</t>
    </rPh>
    <rPh sb="2" eb="5">
      <t>コウワナド</t>
    </rPh>
    <rPh sb="5" eb="7">
      <t>ガイブ</t>
    </rPh>
    <rPh sb="7" eb="9">
      <t>コウシ</t>
    </rPh>
    <rPh sb="9" eb="11">
      <t>ショウヘイ</t>
    </rPh>
    <rPh sb="11" eb="13">
      <t>ジギョウ</t>
    </rPh>
    <phoneticPr fontId="1"/>
  </si>
  <si>
    <t>全商　英語検定</t>
    <rPh sb="0" eb="1">
      <t>ゼン</t>
    </rPh>
    <rPh sb="1" eb="2">
      <t>ショウ</t>
    </rPh>
    <rPh sb="3" eb="5">
      <t>エイゴ</t>
    </rPh>
    <rPh sb="5" eb="7">
      <t>ケンテイ</t>
    </rPh>
    <phoneticPr fontId="1"/>
  </si>
  <si>
    <t>全商　商業経済検定</t>
    <rPh sb="0" eb="1">
      <t>ゼン</t>
    </rPh>
    <rPh sb="1" eb="2">
      <t>ショウ</t>
    </rPh>
    <rPh sb="3" eb="5">
      <t>ショウギョウ</t>
    </rPh>
    <rPh sb="5" eb="7">
      <t>ケイザイ</t>
    </rPh>
    <rPh sb="7" eb="9">
      <t>ケンテイ</t>
    </rPh>
    <phoneticPr fontId="1"/>
  </si>
  <si>
    <t>情報処理技術者試験</t>
    <rPh sb="0" eb="2">
      <t>ジョウホウ</t>
    </rPh>
    <rPh sb="2" eb="4">
      <t>ショリ</t>
    </rPh>
    <rPh sb="4" eb="7">
      <t>ギジュツシャ</t>
    </rPh>
    <rPh sb="7" eb="9">
      <t>シケン</t>
    </rPh>
    <phoneticPr fontId="1"/>
  </si>
  <si>
    <t>基礎学力診断</t>
    <rPh sb="0" eb="2">
      <t>キソ</t>
    </rPh>
    <rPh sb="2" eb="4">
      <t>ガクリョク</t>
    </rPh>
    <rPh sb="4" eb="6">
      <t>シンダン</t>
    </rPh>
    <phoneticPr fontId="1"/>
  </si>
  <si>
    <t>英語検定</t>
    <rPh sb="0" eb="2">
      <t>エイゴ</t>
    </rPh>
    <rPh sb="2" eb="4">
      <t>ケンテイ</t>
    </rPh>
    <phoneticPr fontId="1"/>
  </si>
  <si>
    <t>漢字検定</t>
    <rPh sb="0" eb="2">
      <t>カンジ</t>
    </rPh>
    <rPh sb="2" eb="4">
      <t>ケンテイ</t>
    </rPh>
    <phoneticPr fontId="1"/>
  </si>
  <si>
    <t>その他特に認める事業</t>
    <rPh sb="2" eb="3">
      <t>タ</t>
    </rPh>
    <rPh sb="3" eb="4">
      <t>トク</t>
    </rPh>
    <rPh sb="5" eb="6">
      <t>ミト</t>
    </rPh>
    <rPh sb="8" eb="10">
      <t>ジギョウ</t>
    </rPh>
    <phoneticPr fontId="1"/>
  </si>
  <si>
    <t>学校広報活動費</t>
    <rPh sb="0" eb="2">
      <t>ガッコウ</t>
    </rPh>
    <rPh sb="2" eb="4">
      <t>コウホウ</t>
    </rPh>
    <rPh sb="4" eb="6">
      <t>カツドウ</t>
    </rPh>
    <rPh sb="6" eb="7">
      <t>ヒ</t>
    </rPh>
    <phoneticPr fontId="1"/>
  </si>
  <si>
    <t>平成２９年度　深川市公立高等学校の魅力ある学校づくり事業支援交付金事業</t>
    <rPh sb="0" eb="2">
      <t>ヘイセイ</t>
    </rPh>
    <rPh sb="4" eb="6">
      <t>ネンド</t>
    </rPh>
    <rPh sb="7" eb="10">
      <t>フカガワシ</t>
    </rPh>
    <rPh sb="10" eb="12">
      <t>コウリツ</t>
    </rPh>
    <rPh sb="12" eb="14">
      <t>コウトウ</t>
    </rPh>
    <rPh sb="14" eb="16">
      <t>ガッコウ</t>
    </rPh>
    <rPh sb="17" eb="19">
      <t>ミリョク</t>
    </rPh>
    <rPh sb="33" eb="35">
      <t>ジギョウ</t>
    </rPh>
    <phoneticPr fontId="1"/>
  </si>
  <si>
    <t>小　計　　　</t>
    <rPh sb="0" eb="1">
      <t>ショウ</t>
    </rPh>
    <rPh sb="2" eb="3">
      <t>ケイ</t>
    </rPh>
    <phoneticPr fontId="1"/>
  </si>
  <si>
    <t>全商　ビジネス文書実務検定（1級）</t>
    <rPh sb="0" eb="1">
      <t>ゼン</t>
    </rPh>
    <rPh sb="1" eb="2">
      <t>ショウ</t>
    </rPh>
    <rPh sb="7" eb="9">
      <t>ブンショ</t>
    </rPh>
    <rPh sb="9" eb="11">
      <t>ジツム</t>
    </rPh>
    <rPh sb="11" eb="13">
      <t>ケンテイ</t>
    </rPh>
    <rPh sb="15" eb="16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</si>
</sst>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6" xfId="0" applyFont="1" applyBorder="1" applyAlignment="1">
      <alignment horizontal="distributed" vertical="center" justifyLastLine="1"/>
    </xf>
    <xf numFmtId="176" fontId="3" fillId="0" borderId="11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3" fillId="2" borderId="9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176" fontId="2" fillId="3" borderId="12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distributed" vertical="center" justifyLastLine="1"/>
    </xf>
    <xf numFmtId="176" fontId="3" fillId="0" borderId="7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176" fontId="3" fillId="2" borderId="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5" fillId="0" borderId="11" xfId="0" applyNumberFormat="1" applyFont="1" applyFill="1" applyBorder="1">
      <alignment vertical="center"/>
    </xf>
    <xf numFmtId="0" fontId="3" fillId="0" borderId="16" xfId="0" applyFont="1" applyBorder="1" applyAlignment="1">
      <alignment horizontal="left" vertical="center" shrinkToFit="1"/>
    </xf>
    <xf numFmtId="176" fontId="2" fillId="3" borderId="18" xfId="0" applyNumberFormat="1" applyFont="1" applyFill="1" applyBorder="1" applyAlignment="1">
      <alignment vertical="center" shrinkToFit="1"/>
    </xf>
    <xf numFmtId="176" fontId="2" fillId="3" borderId="19" xfId="0" applyNumberFormat="1" applyFont="1" applyFill="1" applyBorder="1" applyAlignment="1">
      <alignment vertical="center" shrinkToFit="1"/>
    </xf>
    <xf numFmtId="176" fontId="2" fillId="3" borderId="20" xfId="0" applyNumberFormat="1" applyFont="1" applyFill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176" fontId="3" fillId="0" borderId="17" xfId="0" applyNumberFormat="1" applyFont="1" applyFill="1" applyBorder="1">
      <alignment vertical="center"/>
    </xf>
    <xf numFmtId="176" fontId="2" fillId="3" borderId="22" xfId="0" applyNumberFormat="1" applyFont="1" applyFill="1" applyBorder="1" applyAlignment="1">
      <alignment vertical="center" shrinkToFit="1"/>
    </xf>
    <xf numFmtId="176" fontId="2" fillId="3" borderId="23" xfId="0" applyNumberFormat="1" applyFont="1" applyFill="1" applyBorder="1" applyAlignment="1">
      <alignment vertical="center" shrinkToFit="1"/>
    </xf>
    <xf numFmtId="176" fontId="2" fillId="3" borderId="24" xfId="0" applyNumberFormat="1" applyFont="1" applyFill="1" applyBorder="1" applyAlignment="1">
      <alignment vertical="center" shrinkToFit="1"/>
    </xf>
    <xf numFmtId="176" fontId="2" fillId="3" borderId="25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3" xfId="0" applyNumberFormat="1" applyFont="1" applyBorder="1">
      <alignment vertical="center"/>
    </xf>
    <xf numFmtId="0" fontId="5" fillId="0" borderId="5" xfId="0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>
      <alignment vertical="center"/>
    </xf>
    <xf numFmtId="0" fontId="5" fillId="0" borderId="1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106" zoomScaleNormal="100" zoomScaleSheetLayoutView="106" workbookViewId="0">
      <selection activeCell="I19" sqref="I19"/>
    </sheetView>
  </sheetViews>
  <sheetFormatPr defaultRowHeight="24.75" customHeight="1" x14ac:dyDescent="0.15"/>
  <cols>
    <col min="1" max="1" width="42.5" style="1" customWidth="1"/>
    <col min="2" max="2" width="12.875" style="1" customWidth="1"/>
    <col min="3" max="3" width="8.875" style="1" customWidth="1"/>
    <col min="4" max="4" width="15" style="1" customWidth="1"/>
    <col min="5" max="5" width="9" style="1"/>
    <col min="6" max="6" width="14.875" style="1" customWidth="1"/>
    <col min="7" max="16384" width="9" style="1"/>
  </cols>
  <sheetData>
    <row r="1" spans="1:6" ht="24.75" customHeight="1" x14ac:dyDescent="0.15">
      <c r="A1" s="52" t="s">
        <v>50</v>
      </c>
      <c r="B1" s="53"/>
      <c r="C1" s="53"/>
      <c r="D1" s="53"/>
    </row>
    <row r="3" spans="1:6" ht="24.75" customHeight="1" x14ac:dyDescent="0.15">
      <c r="A3" s="1" t="s">
        <v>21</v>
      </c>
      <c r="F3" s="32" t="s">
        <v>35</v>
      </c>
    </row>
    <row r="4" spans="1:6" ht="24.75" customHeight="1" x14ac:dyDescent="0.15">
      <c r="C4" s="24"/>
      <c r="D4" s="25" t="s">
        <v>19</v>
      </c>
      <c r="E4" s="24"/>
      <c r="F4" s="25" t="s">
        <v>20</v>
      </c>
    </row>
    <row r="5" spans="1:6" ht="24.75" customHeight="1" x14ac:dyDescent="0.15">
      <c r="A5" s="2" t="s">
        <v>0</v>
      </c>
      <c r="B5" s="3"/>
      <c r="C5" s="4">
        <v>256</v>
      </c>
      <c r="D5" s="5">
        <v>847004</v>
      </c>
      <c r="E5" s="4">
        <v>256</v>
      </c>
      <c r="F5" s="5">
        <v>847004</v>
      </c>
    </row>
    <row r="6" spans="1:6" ht="24.75" customHeight="1" x14ac:dyDescent="0.15">
      <c r="A6" s="18" t="s">
        <v>7</v>
      </c>
      <c r="B6" s="6"/>
      <c r="C6" s="6">
        <f>SUM(C8:C12)</f>
        <v>131</v>
      </c>
      <c r="D6" s="5">
        <f>SUM(D8:D12)</f>
        <v>225599.9</v>
      </c>
      <c r="E6" s="6">
        <f>SUM(E8:E12)</f>
        <v>131</v>
      </c>
      <c r="F6" s="5">
        <f>SUM(F8:F12)</f>
        <v>225599.9</v>
      </c>
    </row>
    <row r="7" spans="1:6" ht="24.75" customHeight="1" x14ac:dyDescent="0.15">
      <c r="A7" s="7" t="s">
        <v>18</v>
      </c>
      <c r="B7" s="8" t="s">
        <v>10</v>
      </c>
      <c r="C7" s="7" t="s">
        <v>11</v>
      </c>
      <c r="D7" s="7" t="s">
        <v>12</v>
      </c>
      <c r="E7" s="7" t="s">
        <v>11</v>
      </c>
      <c r="F7" s="7" t="s">
        <v>12</v>
      </c>
    </row>
    <row r="8" spans="1:6" ht="24.75" customHeight="1" x14ac:dyDescent="0.15">
      <c r="A8" s="27" t="s">
        <v>1</v>
      </c>
      <c r="B8" s="9">
        <v>2900</v>
      </c>
      <c r="C8" s="9">
        <v>8</v>
      </c>
      <c r="D8" s="9">
        <f>B8*C8</f>
        <v>23200</v>
      </c>
      <c r="E8" s="9">
        <v>8</v>
      </c>
      <c r="F8" s="9">
        <f>B8*E8</f>
        <v>23200</v>
      </c>
    </row>
    <row r="9" spans="1:6" ht="24.75" customHeight="1" x14ac:dyDescent="0.15">
      <c r="A9" s="20" t="s">
        <v>2</v>
      </c>
      <c r="B9" s="10">
        <v>3400</v>
      </c>
      <c r="C9" s="10">
        <v>18</v>
      </c>
      <c r="D9" s="10">
        <f t="shared" ref="D9:D16" si="0">B9*C9</f>
        <v>61200</v>
      </c>
      <c r="E9" s="10">
        <v>18</v>
      </c>
      <c r="F9" s="10">
        <f>B9*E9</f>
        <v>61200</v>
      </c>
    </row>
    <row r="10" spans="1:6" ht="24.75" customHeight="1" x14ac:dyDescent="0.15">
      <c r="A10" s="20" t="s">
        <v>3</v>
      </c>
      <c r="B10" s="10">
        <v>3822.3</v>
      </c>
      <c r="C10" s="10">
        <v>13</v>
      </c>
      <c r="D10" s="10">
        <f t="shared" si="0"/>
        <v>49689.9</v>
      </c>
      <c r="E10" s="10">
        <v>13</v>
      </c>
      <c r="F10" s="10">
        <f t="shared" ref="F10:F11" si="1">B10*E10</f>
        <v>49689.9</v>
      </c>
    </row>
    <row r="11" spans="1:6" ht="24.75" customHeight="1" x14ac:dyDescent="0.15">
      <c r="A11" s="20" t="s">
        <v>4</v>
      </c>
      <c r="B11" s="10">
        <v>870</v>
      </c>
      <c r="C11" s="10">
        <v>55</v>
      </c>
      <c r="D11" s="10">
        <f t="shared" si="0"/>
        <v>47850</v>
      </c>
      <c r="E11" s="10">
        <v>55</v>
      </c>
      <c r="F11" s="10">
        <f t="shared" si="1"/>
        <v>47850</v>
      </c>
    </row>
    <row r="12" spans="1:6" ht="24.75" customHeight="1" x14ac:dyDescent="0.15">
      <c r="A12" s="28" t="s">
        <v>5</v>
      </c>
      <c r="B12" s="11">
        <v>1180</v>
      </c>
      <c r="C12" s="11">
        <v>37</v>
      </c>
      <c r="D12" s="11">
        <f t="shared" si="0"/>
        <v>43660</v>
      </c>
      <c r="E12" s="11">
        <v>37</v>
      </c>
      <c r="F12" s="10">
        <f>B12*E12</f>
        <v>43660</v>
      </c>
    </row>
    <row r="13" spans="1:6" ht="24.75" customHeight="1" x14ac:dyDescent="0.15">
      <c r="A13" s="21" t="s">
        <v>8</v>
      </c>
      <c r="B13" s="12"/>
      <c r="C13" s="12">
        <f>SUM(C15:C16)</f>
        <v>136</v>
      </c>
      <c r="D13" s="5">
        <f>SUM(D15:D16)</f>
        <v>136000</v>
      </c>
      <c r="E13" s="12">
        <f>SUM(E15:E16)</f>
        <v>136</v>
      </c>
      <c r="F13" s="5">
        <f>SUM(F15:F16)</f>
        <v>136000</v>
      </c>
    </row>
    <row r="14" spans="1:6" ht="24.75" customHeight="1" x14ac:dyDescent="0.15">
      <c r="A14" s="7" t="s">
        <v>18</v>
      </c>
      <c r="B14" s="8" t="s">
        <v>10</v>
      </c>
      <c r="C14" s="7" t="s">
        <v>11</v>
      </c>
      <c r="D14" s="7" t="s">
        <v>12</v>
      </c>
      <c r="E14" s="7" t="s">
        <v>11</v>
      </c>
      <c r="F14" s="7" t="s">
        <v>12</v>
      </c>
    </row>
    <row r="15" spans="1:6" ht="24.75" customHeight="1" x14ac:dyDescent="0.15">
      <c r="A15" s="27" t="s">
        <v>46</v>
      </c>
      <c r="B15" s="9">
        <v>1000</v>
      </c>
      <c r="C15" s="9">
        <v>80</v>
      </c>
      <c r="D15" s="9">
        <f t="shared" si="0"/>
        <v>80000</v>
      </c>
      <c r="E15" s="9">
        <v>80</v>
      </c>
      <c r="F15" s="9">
        <f>B15*E15</f>
        <v>80000</v>
      </c>
    </row>
    <row r="16" spans="1:6" ht="24.75" customHeight="1" x14ac:dyDescent="0.15">
      <c r="A16" s="20" t="s">
        <v>47</v>
      </c>
      <c r="B16" s="10">
        <v>1000</v>
      </c>
      <c r="C16" s="10">
        <v>56</v>
      </c>
      <c r="D16" s="10">
        <f t="shared" si="0"/>
        <v>56000</v>
      </c>
      <c r="E16" s="10">
        <v>56</v>
      </c>
      <c r="F16" s="10">
        <f>B16*E16</f>
        <v>56000</v>
      </c>
    </row>
    <row r="17" spans="1:6" ht="24.75" customHeight="1" x14ac:dyDescent="0.15">
      <c r="A17" s="21" t="s">
        <v>6</v>
      </c>
      <c r="B17" s="12"/>
      <c r="C17" s="12">
        <f>C19</f>
        <v>251</v>
      </c>
      <c r="D17" s="5">
        <f>SUM(D19)</f>
        <v>722880</v>
      </c>
      <c r="E17" s="12">
        <f>E19</f>
        <v>251</v>
      </c>
      <c r="F17" s="5">
        <f>SUM(F19)</f>
        <v>722880</v>
      </c>
    </row>
    <row r="18" spans="1:6" ht="24.75" customHeight="1" x14ac:dyDescent="0.15">
      <c r="A18" s="7" t="s">
        <v>18</v>
      </c>
      <c r="B18" s="8" t="s">
        <v>10</v>
      </c>
      <c r="C18" s="7" t="s">
        <v>11</v>
      </c>
      <c r="D18" s="7" t="s">
        <v>12</v>
      </c>
      <c r="E18" s="7" t="s">
        <v>11</v>
      </c>
      <c r="F18" s="7" t="s">
        <v>12</v>
      </c>
    </row>
    <row r="19" spans="1:6" ht="24.75" customHeight="1" x14ac:dyDescent="0.15">
      <c r="A19" s="27" t="s">
        <v>9</v>
      </c>
      <c r="B19" s="9">
        <v>2880</v>
      </c>
      <c r="C19" s="9">
        <v>251</v>
      </c>
      <c r="D19" s="9">
        <f>B19*C19</f>
        <v>722880</v>
      </c>
      <c r="E19" s="9">
        <v>251</v>
      </c>
      <c r="F19" s="9">
        <f>B19*E19</f>
        <v>722880</v>
      </c>
    </row>
    <row r="20" spans="1:6" ht="24.75" customHeight="1" x14ac:dyDescent="0.15">
      <c r="A20" s="21" t="s">
        <v>48</v>
      </c>
      <c r="B20" s="12"/>
      <c r="C20" s="12">
        <f>C22</f>
        <v>0</v>
      </c>
      <c r="D20" s="5">
        <f>SUM(D22)</f>
        <v>51516</v>
      </c>
      <c r="E20" s="12">
        <f>E22</f>
        <v>0</v>
      </c>
      <c r="F20" s="5">
        <f>SUM(F22)</f>
        <v>51192</v>
      </c>
    </row>
    <row r="21" spans="1:6" ht="24.75" customHeight="1" x14ac:dyDescent="0.15">
      <c r="A21" s="7" t="s">
        <v>18</v>
      </c>
      <c r="B21" s="8" t="s">
        <v>10</v>
      </c>
      <c r="C21" s="7" t="s">
        <v>11</v>
      </c>
      <c r="D21" s="7" t="s">
        <v>12</v>
      </c>
      <c r="E21" s="7" t="s">
        <v>11</v>
      </c>
      <c r="F21" s="7" t="s">
        <v>12</v>
      </c>
    </row>
    <row r="22" spans="1:6" ht="24.75" customHeight="1" thickBot="1" x14ac:dyDescent="0.2">
      <c r="A22" s="47" t="s">
        <v>49</v>
      </c>
      <c r="B22" s="48"/>
      <c r="C22" s="48"/>
      <c r="D22" s="9">
        <v>51516</v>
      </c>
      <c r="E22" s="9"/>
      <c r="F22" s="9">
        <v>51192</v>
      </c>
    </row>
    <row r="23" spans="1:6" ht="24.75" customHeight="1" thickBot="1" x14ac:dyDescent="0.2">
      <c r="A23" s="54" t="s">
        <v>51</v>
      </c>
      <c r="B23" s="55"/>
      <c r="C23" s="55"/>
      <c r="D23" s="43">
        <f>SUM(D5,D6,D13,D17,D20)</f>
        <v>1982999.9</v>
      </c>
      <c r="E23" s="46"/>
      <c r="F23" s="19">
        <f>SUM(F5,F6,F13,F17,F20)</f>
        <v>1982675.9</v>
      </c>
    </row>
    <row r="24" spans="1:6" ht="24.75" customHeight="1" x14ac:dyDescent="0.15">
      <c r="C24" s="16">
        <f>C5+C6+C13+C20+C17</f>
        <v>774</v>
      </c>
      <c r="E24" s="16">
        <f>E5+E6+E13+E20+E17</f>
        <v>774</v>
      </c>
    </row>
    <row r="26" spans="1:6" ht="24.75" customHeight="1" x14ac:dyDescent="0.15">
      <c r="C26" s="24"/>
      <c r="D26" s="25" t="s">
        <v>33</v>
      </c>
      <c r="E26" s="24"/>
      <c r="F26" s="25" t="s">
        <v>20</v>
      </c>
    </row>
    <row r="27" spans="1:6" ht="24.75" customHeight="1" x14ac:dyDescent="0.15">
      <c r="A27" s="2" t="s">
        <v>34</v>
      </c>
      <c r="B27" s="3"/>
      <c r="C27" s="4"/>
      <c r="D27" s="5">
        <v>2581000</v>
      </c>
      <c r="E27" s="33">
        <v>90</v>
      </c>
      <c r="F27" s="5">
        <v>1795814</v>
      </c>
    </row>
    <row r="28" spans="1:6" ht="24.75" customHeight="1" thickBot="1" x14ac:dyDescent="0.2"/>
    <row r="29" spans="1:6" ht="24.75" customHeight="1" thickBot="1" x14ac:dyDescent="0.2">
      <c r="A29" s="56" t="s">
        <v>32</v>
      </c>
      <c r="B29" s="57"/>
      <c r="C29" s="57"/>
      <c r="D29" s="46">
        <f>D23+D27</f>
        <v>4563999.9000000004</v>
      </c>
      <c r="E29" s="46"/>
      <c r="F29" s="45">
        <f>F23+F27</f>
        <v>3778489.9</v>
      </c>
    </row>
  </sheetData>
  <mergeCells count="3">
    <mergeCell ref="A1:D1"/>
    <mergeCell ref="A23:C23"/>
    <mergeCell ref="A29:C29"/>
  </mergeCells>
  <phoneticPr fontId="1"/>
  <pageMargins left="0.88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="82" zoomScaleNormal="100" zoomScaleSheetLayoutView="82" workbookViewId="0">
      <selection activeCell="O22" sqref="O22"/>
    </sheetView>
  </sheetViews>
  <sheetFormatPr defaultRowHeight="21" customHeight="1" x14ac:dyDescent="0.15"/>
  <cols>
    <col min="1" max="1" width="42.5" style="1" customWidth="1"/>
    <col min="2" max="2" width="8.75" style="1" customWidth="1"/>
    <col min="3" max="3" width="6.75" style="1" customWidth="1"/>
    <col min="4" max="4" width="14.5" style="1" customWidth="1"/>
    <col min="5" max="5" width="6.75" style="1" customWidth="1"/>
    <col min="6" max="6" width="14.5" style="1" customWidth="1"/>
    <col min="7" max="16384" width="9" style="1"/>
  </cols>
  <sheetData>
    <row r="1" spans="1:6" ht="21" customHeight="1" x14ac:dyDescent="0.15">
      <c r="A1" s="35" t="s">
        <v>36</v>
      </c>
      <c r="B1" s="34"/>
      <c r="C1" s="34"/>
      <c r="D1" s="34"/>
      <c r="E1" s="34"/>
      <c r="F1" s="34"/>
    </row>
    <row r="2" spans="1:6" ht="9" customHeight="1" x14ac:dyDescent="0.15"/>
    <row r="3" spans="1:6" ht="21" customHeight="1" x14ac:dyDescent="0.15">
      <c r="A3" s="1" t="s">
        <v>22</v>
      </c>
      <c r="F3" s="32" t="s">
        <v>35</v>
      </c>
    </row>
    <row r="4" spans="1:6" ht="21" customHeight="1" x14ac:dyDescent="0.15">
      <c r="C4" s="24"/>
      <c r="D4" s="25" t="s">
        <v>19</v>
      </c>
      <c r="E4" s="24"/>
      <c r="F4" s="25" t="s">
        <v>20</v>
      </c>
    </row>
    <row r="5" spans="1:6" ht="21" customHeight="1" x14ac:dyDescent="0.15">
      <c r="A5" s="15" t="s">
        <v>8</v>
      </c>
      <c r="B5" s="6"/>
      <c r="C5" s="6">
        <f>SUM(C7:C23)</f>
        <v>721</v>
      </c>
      <c r="D5" s="26">
        <f>SUM(D7:D23)</f>
        <v>977860</v>
      </c>
      <c r="E5" s="6">
        <f>SUM(E7:E23)</f>
        <v>773</v>
      </c>
      <c r="F5" s="26">
        <f>SUM(F7:F23)</f>
        <v>990746</v>
      </c>
    </row>
    <row r="6" spans="1:6" ht="21" customHeight="1" x14ac:dyDescent="0.15">
      <c r="A6" s="13" t="s">
        <v>18</v>
      </c>
      <c r="B6" s="23" t="s">
        <v>10</v>
      </c>
      <c r="C6" s="13" t="s">
        <v>11</v>
      </c>
      <c r="D6" s="13" t="s">
        <v>12</v>
      </c>
      <c r="E6" s="13" t="s">
        <v>11</v>
      </c>
      <c r="F6" s="13" t="s">
        <v>12</v>
      </c>
    </row>
    <row r="7" spans="1:6" ht="21" customHeight="1" x14ac:dyDescent="0.15">
      <c r="A7" s="49" t="s">
        <v>38</v>
      </c>
      <c r="B7" s="31">
        <v>1000</v>
      </c>
      <c r="C7" s="31">
        <v>157</v>
      </c>
      <c r="D7" s="31">
        <f t="shared" ref="D7:D23" si="0">B7*C7</f>
        <v>157000</v>
      </c>
      <c r="E7" s="31">
        <v>189</v>
      </c>
      <c r="F7" s="31">
        <f t="shared" ref="F7:F22" si="1">B7*E7</f>
        <v>189000</v>
      </c>
    </row>
    <row r="8" spans="1:6" ht="21" customHeight="1" x14ac:dyDescent="0.15">
      <c r="A8" s="49" t="s">
        <v>40</v>
      </c>
      <c r="B8" s="31">
        <v>1300</v>
      </c>
      <c r="C8" s="31">
        <v>56</v>
      </c>
      <c r="D8" s="31">
        <f t="shared" si="0"/>
        <v>72800</v>
      </c>
      <c r="E8" s="31">
        <v>80</v>
      </c>
      <c r="F8" s="31">
        <f t="shared" si="1"/>
        <v>104000</v>
      </c>
    </row>
    <row r="9" spans="1:6" ht="21" customHeight="1" x14ac:dyDescent="0.15">
      <c r="A9" s="49" t="s">
        <v>25</v>
      </c>
      <c r="B9" s="31">
        <v>900</v>
      </c>
      <c r="C9" s="31">
        <v>171</v>
      </c>
      <c r="D9" s="31">
        <f t="shared" si="0"/>
        <v>153900</v>
      </c>
      <c r="E9" s="31">
        <v>62</v>
      </c>
      <c r="F9" s="31">
        <f t="shared" si="1"/>
        <v>55800</v>
      </c>
    </row>
    <row r="10" spans="1:6" ht="21" customHeight="1" x14ac:dyDescent="0.15">
      <c r="A10" s="49" t="s">
        <v>26</v>
      </c>
      <c r="B10" s="31">
        <v>1100</v>
      </c>
      <c r="C10" s="31">
        <v>5</v>
      </c>
      <c r="D10" s="31">
        <v>5000</v>
      </c>
      <c r="E10" s="31">
        <v>32</v>
      </c>
      <c r="F10" s="31">
        <f t="shared" si="1"/>
        <v>35200</v>
      </c>
    </row>
    <row r="11" spans="1:6" ht="21" customHeight="1" x14ac:dyDescent="0.15">
      <c r="A11" s="49" t="s">
        <v>52</v>
      </c>
      <c r="B11" s="31">
        <v>1200</v>
      </c>
      <c r="C11" s="31">
        <v>0</v>
      </c>
      <c r="D11" s="31">
        <f t="shared" si="0"/>
        <v>0</v>
      </c>
      <c r="E11" s="31">
        <v>17</v>
      </c>
      <c r="F11" s="31">
        <f t="shared" si="1"/>
        <v>20400</v>
      </c>
    </row>
    <row r="12" spans="1:6" ht="21" customHeight="1" x14ac:dyDescent="0.15">
      <c r="A12" s="49" t="s">
        <v>13</v>
      </c>
      <c r="B12" s="31">
        <v>800</v>
      </c>
      <c r="C12" s="31">
        <v>15</v>
      </c>
      <c r="D12" s="31">
        <f t="shared" si="0"/>
        <v>12000</v>
      </c>
      <c r="E12" s="31">
        <v>132</v>
      </c>
      <c r="F12" s="31">
        <f t="shared" si="1"/>
        <v>105600</v>
      </c>
    </row>
    <row r="13" spans="1:6" ht="21" customHeight="1" x14ac:dyDescent="0.15">
      <c r="A13" s="49" t="s">
        <v>14</v>
      </c>
      <c r="B13" s="31">
        <v>1300</v>
      </c>
      <c r="C13" s="31">
        <v>29</v>
      </c>
      <c r="D13" s="31">
        <f t="shared" si="0"/>
        <v>37700</v>
      </c>
      <c r="E13" s="31">
        <v>47</v>
      </c>
      <c r="F13" s="31">
        <f t="shared" si="1"/>
        <v>61100</v>
      </c>
    </row>
    <row r="14" spans="1:6" ht="21" customHeight="1" x14ac:dyDescent="0.15">
      <c r="A14" s="49" t="s">
        <v>29</v>
      </c>
      <c r="B14" s="31">
        <v>1500</v>
      </c>
      <c r="C14" s="31">
        <v>54</v>
      </c>
      <c r="D14" s="31">
        <f t="shared" si="0"/>
        <v>81000</v>
      </c>
      <c r="E14" s="31">
        <v>25</v>
      </c>
      <c r="F14" s="31">
        <f t="shared" si="1"/>
        <v>37500</v>
      </c>
    </row>
    <row r="15" spans="1:6" ht="21" customHeight="1" x14ac:dyDescent="0.15">
      <c r="A15" s="49" t="s">
        <v>30</v>
      </c>
      <c r="B15" s="31">
        <v>1800</v>
      </c>
      <c r="C15" s="31">
        <v>20</v>
      </c>
      <c r="D15" s="31">
        <f t="shared" si="0"/>
        <v>36000</v>
      </c>
      <c r="E15" s="31">
        <v>31</v>
      </c>
      <c r="F15" s="31">
        <f t="shared" si="1"/>
        <v>55800</v>
      </c>
    </row>
    <row r="16" spans="1:6" ht="21" customHeight="1" x14ac:dyDescent="0.15">
      <c r="A16" s="49" t="s">
        <v>37</v>
      </c>
      <c r="B16" s="31">
        <v>1400</v>
      </c>
      <c r="C16" s="31">
        <v>50</v>
      </c>
      <c r="D16" s="31">
        <f t="shared" si="0"/>
        <v>70000</v>
      </c>
      <c r="E16" s="31">
        <v>25</v>
      </c>
      <c r="F16" s="31">
        <f t="shared" si="1"/>
        <v>35000</v>
      </c>
    </row>
    <row r="17" spans="1:6" ht="21" customHeight="1" x14ac:dyDescent="0.15">
      <c r="A17" s="49" t="s">
        <v>42</v>
      </c>
      <c r="B17" s="31">
        <v>1400</v>
      </c>
      <c r="C17" s="31">
        <v>18</v>
      </c>
      <c r="D17" s="31">
        <f t="shared" si="0"/>
        <v>25200</v>
      </c>
      <c r="E17" s="31">
        <v>4</v>
      </c>
      <c r="F17" s="31">
        <v>5648</v>
      </c>
    </row>
    <row r="18" spans="1:6" ht="21" customHeight="1" x14ac:dyDescent="0.15">
      <c r="A18" s="49" t="s">
        <v>43</v>
      </c>
      <c r="B18" s="31">
        <v>1300</v>
      </c>
      <c r="C18" s="31">
        <v>5</v>
      </c>
      <c r="D18" s="31">
        <f t="shared" si="0"/>
        <v>6500</v>
      </c>
      <c r="E18" s="31">
        <v>7</v>
      </c>
      <c r="F18" s="31">
        <f t="shared" si="1"/>
        <v>9100</v>
      </c>
    </row>
    <row r="19" spans="1:6" ht="21" customHeight="1" x14ac:dyDescent="0.15">
      <c r="A19" s="49" t="s">
        <v>45</v>
      </c>
      <c r="B19" s="31">
        <v>1880</v>
      </c>
      <c r="C19" s="31">
        <v>36</v>
      </c>
      <c r="D19" s="31">
        <v>62700</v>
      </c>
      <c r="E19" s="31">
        <v>35</v>
      </c>
      <c r="F19" s="31">
        <v>65800</v>
      </c>
    </row>
    <row r="20" spans="1:6" ht="21" customHeight="1" x14ac:dyDescent="0.15">
      <c r="A20" s="49" t="s">
        <v>39</v>
      </c>
      <c r="B20" s="50">
        <v>2500</v>
      </c>
      <c r="C20" s="50">
        <v>82</v>
      </c>
      <c r="D20" s="50">
        <f t="shared" si="0"/>
        <v>205000</v>
      </c>
      <c r="E20" s="50">
        <v>70</v>
      </c>
      <c r="F20" s="31">
        <f t="shared" si="1"/>
        <v>175000</v>
      </c>
    </row>
    <row r="21" spans="1:6" ht="21" customHeight="1" x14ac:dyDescent="0.15">
      <c r="A21" s="49" t="s">
        <v>15</v>
      </c>
      <c r="B21" s="14">
        <v>3500</v>
      </c>
      <c r="C21" s="14">
        <v>9</v>
      </c>
      <c r="D21" s="14">
        <f t="shared" si="0"/>
        <v>31500</v>
      </c>
      <c r="E21" s="14">
        <v>3</v>
      </c>
      <c r="F21" s="31">
        <f t="shared" si="1"/>
        <v>10500</v>
      </c>
    </row>
    <row r="22" spans="1:6" ht="21" customHeight="1" x14ac:dyDescent="0.15">
      <c r="A22" s="49" t="s">
        <v>31</v>
      </c>
      <c r="B22" s="14">
        <v>4630</v>
      </c>
      <c r="C22" s="14">
        <v>0</v>
      </c>
      <c r="D22" s="14">
        <f t="shared" si="0"/>
        <v>0</v>
      </c>
      <c r="E22" s="14">
        <v>1</v>
      </c>
      <c r="F22" s="14">
        <f t="shared" si="1"/>
        <v>4630</v>
      </c>
    </row>
    <row r="23" spans="1:6" ht="21" customHeight="1" x14ac:dyDescent="0.15">
      <c r="A23" s="51" t="s">
        <v>16</v>
      </c>
      <c r="B23" s="14">
        <v>1540</v>
      </c>
      <c r="C23" s="14">
        <v>14</v>
      </c>
      <c r="D23" s="14">
        <f t="shared" si="0"/>
        <v>21560</v>
      </c>
      <c r="E23" s="14">
        <v>13</v>
      </c>
      <c r="F23" s="36">
        <v>20668</v>
      </c>
    </row>
    <row r="24" spans="1:6" ht="21" customHeight="1" x14ac:dyDescent="0.15">
      <c r="A24" s="21" t="s">
        <v>17</v>
      </c>
      <c r="B24" s="6"/>
      <c r="C24" s="6">
        <f>C26+C28</f>
        <v>13</v>
      </c>
      <c r="D24" s="5">
        <f>SUM(D26:D28)</f>
        <v>176000</v>
      </c>
      <c r="E24" s="6">
        <f>E26+E28</f>
        <v>9</v>
      </c>
      <c r="F24" s="5">
        <f>SUM(F26:F28)</f>
        <v>168747</v>
      </c>
    </row>
    <row r="25" spans="1:6" ht="21" customHeight="1" x14ac:dyDescent="0.15">
      <c r="A25" s="13" t="s">
        <v>18</v>
      </c>
      <c r="B25" s="23" t="s">
        <v>10</v>
      </c>
      <c r="C25" s="13" t="s">
        <v>11</v>
      </c>
      <c r="D25" s="13" t="s">
        <v>12</v>
      </c>
      <c r="E25" s="13" t="s">
        <v>11</v>
      </c>
      <c r="F25" s="13" t="s">
        <v>12</v>
      </c>
    </row>
    <row r="26" spans="1:6" ht="21" customHeight="1" x14ac:dyDescent="0.15">
      <c r="A26" s="20" t="s">
        <v>23</v>
      </c>
      <c r="B26" s="31">
        <v>18096</v>
      </c>
      <c r="C26" s="31">
        <v>8</v>
      </c>
      <c r="D26" s="31">
        <v>145000</v>
      </c>
      <c r="E26" s="31">
        <v>9</v>
      </c>
      <c r="F26" s="10">
        <f t="shared" ref="F26:F28" si="2">B26*E26</f>
        <v>162864</v>
      </c>
    </row>
    <row r="27" spans="1:6" ht="21" customHeight="1" x14ac:dyDescent="0.15">
      <c r="A27" s="37" t="s">
        <v>44</v>
      </c>
      <c r="B27" s="31">
        <v>5883</v>
      </c>
      <c r="C27" s="31">
        <v>0</v>
      </c>
      <c r="D27" s="31">
        <f t="shared" ref="D27:D28" si="3">B27*C27</f>
        <v>0</v>
      </c>
      <c r="E27" s="31">
        <v>1</v>
      </c>
      <c r="F27" s="10">
        <f t="shared" ref="F27" si="4">B27*E27</f>
        <v>5883</v>
      </c>
    </row>
    <row r="28" spans="1:6" ht="21" customHeight="1" x14ac:dyDescent="0.15">
      <c r="A28" s="28" t="s">
        <v>27</v>
      </c>
      <c r="B28" s="30">
        <v>6200</v>
      </c>
      <c r="C28" s="30">
        <v>5</v>
      </c>
      <c r="D28" s="30">
        <f t="shared" si="3"/>
        <v>31000</v>
      </c>
      <c r="E28" s="30">
        <v>0</v>
      </c>
      <c r="F28" s="30">
        <f t="shared" si="2"/>
        <v>0</v>
      </c>
    </row>
    <row r="29" spans="1:6" ht="21" customHeight="1" x14ac:dyDescent="0.15">
      <c r="A29" s="22" t="s">
        <v>24</v>
      </c>
      <c r="B29" s="17"/>
      <c r="C29" s="6">
        <f>C31+C32</f>
        <v>260</v>
      </c>
      <c r="D29" s="5">
        <f>D31+D32</f>
        <v>253140</v>
      </c>
      <c r="E29" s="6">
        <f>E31+E32</f>
        <v>126</v>
      </c>
      <c r="F29" s="5">
        <f>F31+F32</f>
        <v>77324</v>
      </c>
    </row>
    <row r="30" spans="1:6" ht="21" customHeight="1" x14ac:dyDescent="0.15">
      <c r="A30" s="13" t="s">
        <v>18</v>
      </c>
      <c r="B30" s="23" t="s">
        <v>10</v>
      </c>
      <c r="C30" s="13" t="s">
        <v>11</v>
      </c>
      <c r="D30" s="13" t="s">
        <v>12</v>
      </c>
      <c r="E30" s="29" t="s">
        <v>11</v>
      </c>
      <c r="F30" s="13" t="s">
        <v>12</v>
      </c>
    </row>
    <row r="31" spans="1:6" ht="21" customHeight="1" x14ac:dyDescent="0.15">
      <c r="A31" s="20" t="s">
        <v>41</v>
      </c>
      <c r="B31" s="31"/>
      <c r="C31" s="31">
        <v>130</v>
      </c>
      <c r="D31" s="31">
        <v>136140</v>
      </c>
      <c r="E31" s="31"/>
      <c r="F31" s="31"/>
    </row>
    <row r="32" spans="1:6" ht="21" customHeight="1" thickBot="1" x14ac:dyDescent="0.2">
      <c r="A32" s="41" t="s">
        <v>28</v>
      </c>
      <c r="B32" s="42"/>
      <c r="C32" s="42">
        <v>130</v>
      </c>
      <c r="D32" s="42">
        <v>117000</v>
      </c>
      <c r="E32" s="42">
        <v>126</v>
      </c>
      <c r="F32" s="42">
        <v>77324</v>
      </c>
    </row>
    <row r="33" spans="1:6" ht="21" customHeight="1" thickBot="1" x14ac:dyDescent="0.2">
      <c r="A33" s="54" t="s">
        <v>51</v>
      </c>
      <c r="B33" s="55"/>
      <c r="C33" s="55"/>
      <c r="D33" s="38">
        <f>SUM(D5,D24,D29)</f>
        <v>1407000</v>
      </c>
      <c r="E33" s="39"/>
      <c r="F33" s="40">
        <f>SUM(F5,F24,F29)</f>
        <v>1236817</v>
      </c>
    </row>
    <row r="34" spans="1:6" ht="21" customHeight="1" x14ac:dyDescent="0.15">
      <c r="C34" s="16">
        <f>C5+C24+C29</f>
        <v>994</v>
      </c>
      <c r="E34" s="16">
        <f>E5+E24+E29</f>
        <v>908</v>
      </c>
    </row>
    <row r="35" spans="1:6" ht="21" customHeight="1" x14ac:dyDescent="0.15">
      <c r="C35" s="24"/>
      <c r="D35" s="25" t="s">
        <v>33</v>
      </c>
      <c r="E35" s="24"/>
      <c r="F35" s="25" t="s">
        <v>20</v>
      </c>
    </row>
    <row r="36" spans="1:6" ht="21" customHeight="1" x14ac:dyDescent="0.15">
      <c r="A36" s="2" t="s">
        <v>34</v>
      </c>
      <c r="B36" s="3"/>
      <c r="C36" s="4"/>
      <c r="D36" s="26">
        <v>1129000</v>
      </c>
      <c r="E36" s="33">
        <v>35</v>
      </c>
      <c r="F36" s="5">
        <v>819742</v>
      </c>
    </row>
    <row r="37" spans="1:6" ht="21" customHeight="1" thickBot="1" x14ac:dyDescent="0.2"/>
    <row r="38" spans="1:6" ht="21" customHeight="1" thickBot="1" x14ac:dyDescent="0.2">
      <c r="A38" s="56" t="s">
        <v>32</v>
      </c>
      <c r="B38" s="57"/>
      <c r="C38" s="57"/>
      <c r="D38" s="44">
        <f>D33+D36</f>
        <v>2536000</v>
      </c>
      <c r="E38" s="44"/>
      <c r="F38" s="45">
        <f>F33+F36</f>
        <v>2056559</v>
      </c>
    </row>
  </sheetData>
  <mergeCells count="2">
    <mergeCell ref="A33:C33"/>
    <mergeCell ref="A38:C38"/>
  </mergeCells>
  <phoneticPr fontId="1"/>
  <pageMargins left="0.9055118110236221" right="0.70866141732283472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</vt:lpstr>
      <vt:lpstr>東</vt:lpstr>
      <vt:lpstr>西!Print_Area</vt:lpstr>
      <vt:lpstr>東!Print_Area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t_nakamu</dc:creator>
  <cp:lastModifiedBy>上田 直子</cp:lastModifiedBy>
  <cp:lastPrinted>2018-10-22T00:07:34Z</cp:lastPrinted>
  <dcterms:created xsi:type="dcterms:W3CDTF">2015-08-07T10:00:12Z</dcterms:created>
  <dcterms:modified xsi:type="dcterms:W3CDTF">2018-12-07T00:05:07Z</dcterms:modified>
</cp:coreProperties>
</file>