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C:\Users\t_sigeno\Desktop\【改正】介護予防・日常生活支援総合事業\5_指定申請様式等の使用原則化_厚生労働大臣が定める様式等(令和6年3月15日告示分)\標準様式\"/>
    </mc:Choice>
  </mc:AlternateContent>
  <xr:revisionPtr revIDLastSave="0" documentId="13_ncr:1_{2541F4C4-EAF3-4BAC-8CC0-C10AEC0CEBCF}" xr6:coauthVersionLast="47" xr6:coauthVersionMax="47" xr10:uidLastSave="{00000000-0000-0000-0000-000000000000}"/>
  <bookViews>
    <workbookView xWindow="-108" yWindow="-108" windowWidth="23256" windowHeight="12576" tabRatio="826"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<sst xmlns="http://schemas.openxmlformats.org/spreadsheetml/2006/main" count="1438" uniqueCount="215">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</sst>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38">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lignment horizontal="center" vertical="center"/>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8" fillId="0" borderId="75" xfId="0" applyFont="1" applyBorder="1" applyAlignment="1">
      <alignment horizontal="center" vertical="center"/>
    </xf>
    <xf numFmtId="0" fontId="8" fillId="0" borderId="82" xfId="0" applyFont="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83" xfId="0" applyFont="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U80"/>
  <sheetViews>
    <sheetView showGridLines="0" tabSelected="1" view="pageBreakPreview" zoomScale="70" zoomScaleNormal="70" zoomScaleSheetLayoutView="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214</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5">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5">
      <c r="G3" s="5"/>
      <c r="J3" s="5"/>
      <c r="L3" s="7"/>
      <c r="M3" s="7"/>
      <c r="N3" s="7"/>
      <c r="O3" s="7"/>
      <c r="P3" s="7"/>
      <c r="Q3" s="7"/>
      <c r="R3" s="7"/>
      <c r="Z3" s="95"/>
      <c r="AA3" s="95"/>
      <c r="AB3" s="95"/>
      <c r="AC3" s="96"/>
      <c r="AD3" s="95"/>
      <c r="BA3" s="39" t="s">
        <v>107</v>
      </c>
      <c r="BB3" s="385" t="s">
        <v>151</v>
      </c>
      <c r="BC3" s="386"/>
      <c r="BD3" s="386"/>
      <c r="BE3" s="38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5">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5">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5">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5">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5">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2"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2" x14ac:dyDescent="0.45">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5">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5">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5">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5">
      <c r="B22" s="336">
        <v>1</v>
      </c>
      <c r="C22" s="337"/>
      <c r="D22" s="338"/>
      <c r="E22" s="339"/>
      <c r="F22" s="74"/>
      <c r="G22" s="340"/>
      <c r="H22" s="341"/>
      <c r="I22" s="342"/>
      <c r="J22" s="342"/>
      <c r="K22" s="343"/>
      <c r="L22" s="344"/>
      <c r="M22" s="345"/>
      <c r="N22" s="345"/>
      <c r="O22" s="346"/>
      <c r="P22" s="347" t="s">
        <v>49</v>
      </c>
      <c r="Q22" s="348"/>
      <c r="R22" s="349"/>
      <c r="S22" s="89"/>
      <c r="T22" s="90"/>
      <c r="U22" s="90"/>
      <c r="V22" s="90"/>
      <c r="W22" s="90"/>
      <c r="X22" s="90"/>
      <c r="Y22" s="91"/>
      <c r="Z22" s="89"/>
      <c r="AA22" s="90"/>
      <c r="AB22" s="90"/>
      <c r="AC22" s="90"/>
      <c r="AD22" s="90"/>
      <c r="AE22" s="90"/>
      <c r="AF22" s="91"/>
      <c r="AG22" s="89"/>
      <c r="AH22" s="90"/>
      <c r="AI22" s="90"/>
      <c r="AJ22" s="90"/>
      <c r="AK22" s="90"/>
      <c r="AL22" s="90"/>
      <c r="AM22" s="91"/>
      <c r="AN22" s="89"/>
      <c r="AO22" s="90"/>
      <c r="AP22" s="90"/>
      <c r="AQ22" s="90"/>
      <c r="AR22" s="90"/>
      <c r="AS22" s="90"/>
      <c r="AT22" s="91"/>
      <c r="AU22" s="89"/>
      <c r="AV22" s="90"/>
      <c r="AW22" s="90"/>
      <c r="AX22" s="350"/>
      <c r="AY22" s="351"/>
      <c r="AZ22" s="290"/>
      <c r="BA22" s="291"/>
      <c r="BB22" s="292"/>
      <c r="BC22" s="293"/>
      <c r="BD22" s="293"/>
      <c r="BE22" s="293"/>
      <c r="BF22" s="294"/>
    </row>
    <row r="23" spans="2:58" ht="20.25" customHeight="1" x14ac:dyDescent="0.45">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IF($BB$3="４週",AX23/4,IF($BB$3="暦月",'通所型サービス（1枚版）'!AX23/('通所型サービス（1枚版）'!$BB$8/7),""))</f>
        <v>0</v>
      </c>
      <c r="BA23" s="239"/>
      <c r="BB23" s="264"/>
      <c r="BC23" s="265"/>
      <c r="BD23" s="265"/>
      <c r="BE23" s="265"/>
      <c r="BF23" s="266"/>
    </row>
    <row r="24" spans="2:58" ht="20.25" customHeight="1" x14ac:dyDescent="0.45">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IF($BB$3="４週",AX24/4,IF($BB$3="暦月",'通所型サービス（1枚版）'!AX24/('通所型サービス（1枚版）'!$BB$8/7),""))</f>
        <v>0</v>
      </c>
      <c r="BA24" s="246"/>
      <c r="BB24" s="267"/>
      <c r="BC24" s="268"/>
      <c r="BD24" s="268"/>
      <c r="BE24" s="268"/>
      <c r="BF24" s="269"/>
    </row>
    <row r="25" spans="2:58" ht="20.25" customHeight="1" x14ac:dyDescent="0.45">
      <c r="B25" s="273">
        <f>B22+1</f>
        <v>2</v>
      </c>
      <c r="C25" s="295"/>
      <c r="D25" s="296"/>
      <c r="E25" s="297"/>
      <c r="F25" s="77"/>
      <c r="G25" s="179"/>
      <c r="H25" s="182"/>
      <c r="I25" s="183"/>
      <c r="J25" s="183"/>
      <c r="K25" s="184"/>
      <c r="L25" s="186"/>
      <c r="M25" s="187"/>
      <c r="N25" s="187"/>
      <c r="O25" s="188"/>
      <c r="P25" s="195" t="s">
        <v>49</v>
      </c>
      <c r="Q25" s="196"/>
      <c r="R25" s="197"/>
      <c r="S25" s="89"/>
      <c r="T25" s="90"/>
      <c r="U25" s="90"/>
      <c r="V25" s="90"/>
      <c r="W25" s="90"/>
      <c r="X25" s="90"/>
      <c r="Y25" s="91"/>
      <c r="Z25" s="89"/>
      <c r="AA25" s="90"/>
      <c r="AB25" s="90"/>
      <c r="AC25" s="90"/>
      <c r="AD25" s="90"/>
      <c r="AE25" s="90"/>
      <c r="AF25" s="91"/>
      <c r="AG25" s="89"/>
      <c r="AH25" s="90"/>
      <c r="AI25" s="90"/>
      <c r="AJ25" s="90"/>
      <c r="AK25" s="90"/>
      <c r="AL25" s="90"/>
      <c r="AM25" s="91"/>
      <c r="AN25" s="89"/>
      <c r="AO25" s="90"/>
      <c r="AP25" s="90"/>
      <c r="AQ25" s="90"/>
      <c r="AR25" s="90"/>
      <c r="AS25" s="90"/>
      <c r="AT25" s="91"/>
      <c r="AU25" s="89"/>
      <c r="AV25" s="90"/>
      <c r="AW25" s="90"/>
      <c r="AX25" s="224"/>
      <c r="AY25" s="225"/>
      <c r="AZ25" s="226"/>
      <c r="BA25" s="227"/>
      <c r="BB25" s="261"/>
      <c r="BC25" s="262"/>
      <c r="BD25" s="262"/>
      <c r="BE25" s="262"/>
      <c r="BF25" s="263"/>
    </row>
    <row r="26" spans="2:58" ht="20.25" customHeight="1" x14ac:dyDescent="0.45">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IF($BB$3="４週",AX26/4,IF($BB$3="暦月",'通所型サービス（1枚版）'!AX26/('通所型サービス（1枚版）'!$BB$8/7),""))</f>
        <v>0</v>
      </c>
      <c r="BA26" s="239"/>
      <c r="BB26" s="264"/>
      <c r="BC26" s="265"/>
      <c r="BD26" s="265"/>
      <c r="BE26" s="265"/>
      <c r="BF26" s="266"/>
    </row>
    <row r="27" spans="2:58" ht="20.25" customHeight="1" x14ac:dyDescent="0.45">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IF($BB$3="４週",AX27/4,IF($BB$3="暦月",'通所型サービス（1枚版）'!AX27/('通所型サービス（1枚版）'!$BB$8/7),""))</f>
        <v>0</v>
      </c>
      <c r="BA27" s="246"/>
      <c r="BB27" s="267"/>
      <c r="BC27" s="268"/>
      <c r="BD27" s="268"/>
      <c r="BE27" s="268"/>
      <c r="BF27" s="269"/>
    </row>
    <row r="28" spans="2:58" ht="20.25" customHeight="1" x14ac:dyDescent="0.45">
      <c r="B28" s="273">
        <f>B25+1</f>
        <v>3</v>
      </c>
      <c r="C28" s="275"/>
      <c r="D28" s="276"/>
      <c r="E28" s="277"/>
      <c r="F28" s="77"/>
      <c r="G28" s="179"/>
      <c r="H28" s="182"/>
      <c r="I28" s="183"/>
      <c r="J28" s="183"/>
      <c r="K28" s="184"/>
      <c r="L28" s="186"/>
      <c r="M28" s="187"/>
      <c r="N28" s="187"/>
      <c r="O28" s="188"/>
      <c r="P28" s="195" t="s">
        <v>49</v>
      </c>
      <c r="Q28" s="196"/>
      <c r="R28" s="197"/>
      <c r="S28" s="89"/>
      <c r="T28" s="90"/>
      <c r="U28" s="90"/>
      <c r="V28" s="90"/>
      <c r="W28" s="90"/>
      <c r="X28" s="90"/>
      <c r="Y28" s="91"/>
      <c r="Z28" s="89"/>
      <c r="AA28" s="90"/>
      <c r="AB28" s="90"/>
      <c r="AC28" s="90"/>
      <c r="AD28" s="90"/>
      <c r="AE28" s="90"/>
      <c r="AF28" s="91"/>
      <c r="AG28" s="89"/>
      <c r="AH28" s="90"/>
      <c r="AI28" s="90"/>
      <c r="AJ28" s="90"/>
      <c r="AK28" s="90"/>
      <c r="AL28" s="90"/>
      <c r="AM28" s="91"/>
      <c r="AN28" s="89"/>
      <c r="AO28" s="90"/>
      <c r="AP28" s="90"/>
      <c r="AQ28" s="90"/>
      <c r="AR28" s="90"/>
      <c r="AS28" s="90"/>
      <c r="AT28" s="91"/>
      <c r="AU28" s="89"/>
      <c r="AV28" s="90"/>
      <c r="AW28" s="90"/>
      <c r="AX28" s="224"/>
      <c r="AY28" s="225"/>
      <c r="AZ28" s="226"/>
      <c r="BA28" s="227"/>
      <c r="BB28" s="261"/>
      <c r="BC28" s="262"/>
      <c r="BD28" s="262"/>
      <c r="BE28" s="262"/>
      <c r="BF28" s="263"/>
    </row>
    <row r="29" spans="2:58" ht="20.25" customHeight="1" x14ac:dyDescent="0.45">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IF($BB$3="４週",AX29/4,IF($BB$3="暦月",'通所型サービス（1枚版）'!AX29/('通所型サービス（1枚版）'!$BB$8/7),""))</f>
        <v>0</v>
      </c>
      <c r="BA29" s="239"/>
      <c r="BB29" s="264"/>
      <c r="BC29" s="265"/>
      <c r="BD29" s="265"/>
      <c r="BE29" s="265"/>
      <c r="BF29" s="266"/>
    </row>
    <row r="30" spans="2:58" ht="20.25" customHeight="1" x14ac:dyDescent="0.45">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IF($BB$3="４週",AX30/4,IF($BB$3="暦月",'通所型サービス（1枚版）'!AX30/('通所型サービス（1枚版）'!$BB$8/7),""))</f>
        <v>0</v>
      </c>
      <c r="BA30" s="246"/>
      <c r="BB30" s="267"/>
      <c r="BC30" s="268"/>
      <c r="BD30" s="268"/>
      <c r="BE30" s="268"/>
      <c r="BF30" s="269"/>
    </row>
    <row r="31" spans="2:58" ht="20.25" customHeight="1" x14ac:dyDescent="0.45">
      <c r="B31" s="273">
        <f>B28+1</f>
        <v>4</v>
      </c>
      <c r="C31" s="275"/>
      <c r="D31" s="276"/>
      <c r="E31" s="277"/>
      <c r="F31" s="77"/>
      <c r="G31" s="179"/>
      <c r="H31" s="182"/>
      <c r="I31" s="183"/>
      <c r="J31" s="183"/>
      <c r="K31" s="184"/>
      <c r="L31" s="186"/>
      <c r="M31" s="187"/>
      <c r="N31" s="187"/>
      <c r="O31" s="188"/>
      <c r="P31" s="195" t="s">
        <v>49</v>
      </c>
      <c r="Q31" s="196"/>
      <c r="R31" s="197"/>
      <c r="S31" s="89"/>
      <c r="T31" s="90"/>
      <c r="U31" s="90"/>
      <c r="V31" s="90"/>
      <c r="W31" s="90"/>
      <c r="X31" s="90"/>
      <c r="Y31" s="91"/>
      <c r="Z31" s="89"/>
      <c r="AA31" s="90"/>
      <c r="AB31" s="90"/>
      <c r="AC31" s="90"/>
      <c r="AD31" s="90"/>
      <c r="AE31" s="90"/>
      <c r="AF31" s="91"/>
      <c r="AG31" s="89"/>
      <c r="AH31" s="90"/>
      <c r="AI31" s="90"/>
      <c r="AJ31" s="90"/>
      <c r="AK31" s="90"/>
      <c r="AL31" s="90"/>
      <c r="AM31" s="91"/>
      <c r="AN31" s="89"/>
      <c r="AO31" s="90"/>
      <c r="AP31" s="90"/>
      <c r="AQ31" s="90"/>
      <c r="AR31" s="90"/>
      <c r="AS31" s="90"/>
      <c r="AT31" s="91"/>
      <c r="AU31" s="89"/>
      <c r="AV31" s="90"/>
      <c r="AW31" s="90"/>
      <c r="AX31" s="224"/>
      <c r="AY31" s="225"/>
      <c r="AZ31" s="226"/>
      <c r="BA31" s="227"/>
      <c r="BB31" s="261"/>
      <c r="BC31" s="262"/>
      <c r="BD31" s="262"/>
      <c r="BE31" s="262"/>
      <c r="BF31" s="263"/>
    </row>
    <row r="32" spans="2:58" ht="20.25" customHeight="1" x14ac:dyDescent="0.45">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IF($BB$3="４週",AX32/4,IF($BB$3="暦月",'通所型サービス（1枚版）'!AX32/('通所型サービス（1枚版）'!$BB$8/7),""))</f>
        <v>0</v>
      </c>
      <c r="BA32" s="239"/>
      <c r="BB32" s="264"/>
      <c r="BC32" s="265"/>
      <c r="BD32" s="265"/>
      <c r="BE32" s="265"/>
      <c r="BF32" s="266"/>
    </row>
    <row r="33" spans="2:58" ht="20.25" customHeight="1" x14ac:dyDescent="0.45">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IF($BB$3="４週",AX33/4,IF($BB$3="暦月",'通所型サービス（1枚版）'!AX33/('通所型サービス（1枚版）'!$BB$8/7),""))</f>
        <v>0</v>
      </c>
      <c r="BA33" s="246"/>
      <c r="BB33" s="267"/>
      <c r="BC33" s="268"/>
      <c r="BD33" s="268"/>
      <c r="BE33" s="268"/>
      <c r="BF33" s="269"/>
    </row>
    <row r="34" spans="2:58" ht="20.25" customHeight="1" x14ac:dyDescent="0.45">
      <c r="B34" s="273">
        <f>B31+1</f>
        <v>5</v>
      </c>
      <c r="C34" s="275"/>
      <c r="D34" s="276"/>
      <c r="E34" s="277"/>
      <c r="F34" s="77"/>
      <c r="G34" s="179"/>
      <c r="H34" s="182"/>
      <c r="I34" s="183"/>
      <c r="J34" s="183"/>
      <c r="K34" s="184"/>
      <c r="L34" s="186"/>
      <c r="M34" s="187"/>
      <c r="N34" s="187"/>
      <c r="O34" s="188"/>
      <c r="P34" s="195" t="s">
        <v>49</v>
      </c>
      <c r="Q34" s="196"/>
      <c r="R34" s="197"/>
      <c r="S34" s="89"/>
      <c r="T34" s="90"/>
      <c r="U34" s="90"/>
      <c r="V34" s="90"/>
      <c r="W34" s="90"/>
      <c r="X34" s="90"/>
      <c r="Y34" s="91"/>
      <c r="Z34" s="89"/>
      <c r="AA34" s="90"/>
      <c r="AB34" s="90"/>
      <c r="AC34" s="90"/>
      <c r="AD34" s="90"/>
      <c r="AE34" s="90"/>
      <c r="AF34" s="91"/>
      <c r="AG34" s="89"/>
      <c r="AH34" s="90"/>
      <c r="AI34" s="90"/>
      <c r="AJ34" s="90"/>
      <c r="AK34" s="90"/>
      <c r="AL34" s="90"/>
      <c r="AM34" s="91"/>
      <c r="AN34" s="89"/>
      <c r="AO34" s="90"/>
      <c r="AP34" s="90"/>
      <c r="AQ34" s="90"/>
      <c r="AR34" s="90"/>
      <c r="AS34" s="90"/>
      <c r="AT34" s="91"/>
      <c r="AU34" s="89"/>
      <c r="AV34" s="90"/>
      <c r="AW34" s="90"/>
      <c r="AX34" s="224"/>
      <c r="AY34" s="225"/>
      <c r="AZ34" s="226"/>
      <c r="BA34" s="227"/>
      <c r="BB34" s="261"/>
      <c r="BC34" s="262"/>
      <c r="BD34" s="262"/>
      <c r="BE34" s="262"/>
      <c r="BF34" s="263"/>
    </row>
    <row r="35" spans="2:58" ht="20.25" customHeight="1" x14ac:dyDescent="0.45">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IF($BB$3="４週",AX35/4,IF($BB$3="暦月",'通所型サービス（1枚版）'!AX35/('通所型サービス（1枚版）'!$BB$8/7),""))</f>
        <v>0</v>
      </c>
      <c r="BA35" s="239"/>
      <c r="BB35" s="264"/>
      <c r="BC35" s="265"/>
      <c r="BD35" s="265"/>
      <c r="BE35" s="265"/>
      <c r="BF35" s="266"/>
    </row>
    <row r="36" spans="2:58" ht="20.25" customHeight="1" x14ac:dyDescent="0.45">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IF($BB$3="４週",AX36/4,IF($BB$3="暦月",'通所型サービス（1枚版）'!AX36/('通所型サービス（1枚版）'!$BB$8/7),""))</f>
        <v>0</v>
      </c>
      <c r="BA36" s="246"/>
      <c r="BB36" s="267"/>
      <c r="BC36" s="268"/>
      <c r="BD36" s="268"/>
      <c r="BE36" s="268"/>
      <c r="BF36" s="269"/>
    </row>
    <row r="37" spans="2:58" ht="20.25" customHeight="1" x14ac:dyDescent="0.45">
      <c r="B37" s="273">
        <f>B34+1</f>
        <v>6</v>
      </c>
      <c r="C37" s="275"/>
      <c r="D37" s="276"/>
      <c r="E37" s="277"/>
      <c r="F37" s="77"/>
      <c r="G37" s="179"/>
      <c r="H37" s="182"/>
      <c r="I37" s="183"/>
      <c r="J37" s="183"/>
      <c r="K37" s="184"/>
      <c r="L37" s="186"/>
      <c r="M37" s="187"/>
      <c r="N37" s="187"/>
      <c r="O37" s="188"/>
      <c r="P37" s="195" t="s">
        <v>49</v>
      </c>
      <c r="Q37" s="196"/>
      <c r="R37" s="197"/>
      <c r="S37" s="89"/>
      <c r="T37" s="90"/>
      <c r="U37" s="90"/>
      <c r="V37" s="90"/>
      <c r="W37" s="90"/>
      <c r="X37" s="90"/>
      <c r="Y37" s="91"/>
      <c r="Z37" s="89"/>
      <c r="AA37" s="90"/>
      <c r="AB37" s="90"/>
      <c r="AC37" s="90"/>
      <c r="AD37" s="90"/>
      <c r="AE37" s="90"/>
      <c r="AF37" s="91"/>
      <c r="AG37" s="89"/>
      <c r="AH37" s="90"/>
      <c r="AI37" s="90"/>
      <c r="AJ37" s="90"/>
      <c r="AK37" s="90"/>
      <c r="AL37" s="90"/>
      <c r="AM37" s="91"/>
      <c r="AN37" s="89"/>
      <c r="AO37" s="90"/>
      <c r="AP37" s="90"/>
      <c r="AQ37" s="90"/>
      <c r="AR37" s="90"/>
      <c r="AS37" s="90"/>
      <c r="AT37" s="91"/>
      <c r="AU37" s="89"/>
      <c r="AV37" s="90"/>
      <c r="AW37" s="90"/>
      <c r="AX37" s="224"/>
      <c r="AY37" s="225"/>
      <c r="AZ37" s="226"/>
      <c r="BA37" s="227"/>
      <c r="BB37" s="261"/>
      <c r="BC37" s="262"/>
      <c r="BD37" s="262"/>
      <c r="BE37" s="262"/>
      <c r="BF37" s="263"/>
    </row>
    <row r="38" spans="2:58" ht="20.25" customHeight="1" x14ac:dyDescent="0.45">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IF($BB$3="４週",AX38/4,IF($BB$3="暦月",'通所型サービス（1枚版）'!AX38/('通所型サービス（1枚版）'!$BB$8/7),""))</f>
        <v>0</v>
      </c>
      <c r="BA38" s="239"/>
      <c r="BB38" s="264"/>
      <c r="BC38" s="265"/>
      <c r="BD38" s="265"/>
      <c r="BE38" s="265"/>
      <c r="BF38" s="266"/>
    </row>
    <row r="39" spans="2:58" ht="20.25" customHeight="1" x14ac:dyDescent="0.45">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IF($BB$3="４週",AX39/4,IF($BB$3="暦月",'通所型サービス（1枚版）'!AX39/('通所型サービス（1枚版）'!$BB$8/7),""))</f>
        <v>0</v>
      </c>
      <c r="BA39" s="246"/>
      <c r="BB39" s="267"/>
      <c r="BC39" s="268"/>
      <c r="BD39" s="268"/>
      <c r="BE39" s="268"/>
      <c r="BF39" s="269"/>
    </row>
    <row r="40" spans="2:58" ht="20.25" customHeight="1" x14ac:dyDescent="0.45">
      <c r="B40" s="273">
        <f>B37+1</f>
        <v>7</v>
      </c>
      <c r="C40" s="275"/>
      <c r="D40" s="276"/>
      <c r="E40" s="277"/>
      <c r="F40" s="77"/>
      <c r="G40" s="179"/>
      <c r="H40" s="182"/>
      <c r="I40" s="183"/>
      <c r="J40" s="183"/>
      <c r="K40" s="184"/>
      <c r="L40" s="186"/>
      <c r="M40" s="187"/>
      <c r="N40" s="187"/>
      <c r="O40" s="188"/>
      <c r="P40" s="195" t="s">
        <v>49</v>
      </c>
      <c r="Q40" s="196"/>
      <c r="R40" s="197"/>
      <c r="S40" s="89"/>
      <c r="T40" s="90"/>
      <c r="U40" s="90"/>
      <c r="V40" s="90"/>
      <c r="W40" s="90"/>
      <c r="X40" s="90"/>
      <c r="Y40" s="91"/>
      <c r="Z40" s="89"/>
      <c r="AA40" s="90"/>
      <c r="AB40" s="90"/>
      <c r="AC40" s="90"/>
      <c r="AD40" s="90"/>
      <c r="AE40" s="90"/>
      <c r="AF40" s="91"/>
      <c r="AG40" s="89"/>
      <c r="AH40" s="90"/>
      <c r="AI40" s="90"/>
      <c r="AJ40" s="90"/>
      <c r="AK40" s="90"/>
      <c r="AL40" s="90"/>
      <c r="AM40" s="91"/>
      <c r="AN40" s="89"/>
      <c r="AO40" s="90"/>
      <c r="AP40" s="90"/>
      <c r="AQ40" s="90"/>
      <c r="AR40" s="90"/>
      <c r="AS40" s="90"/>
      <c r="AT40" s="91"/>
      <c r="AU40" s="89"/>
      <c r="AV40" s="90"/>
      <c r="AW40" s="90"/>
      <c r="AX40" s="224"/>
      <c r="AY40" s="225"/>
      <c r="AZ40" s="226"/>
      <c r="BA40" s="227"/>
      <c r="BB40" s="261"/>
      <c r="BC40" s="262"/>
      <c r="BD40" s="262"/>
      <c r="BE40" s="262"/>
      <c r="BF40" s="263"/>
    </row>
    <row r="41" spans="2:58" ht="20.25" customHeight="1" x14ac:dyDescent="0.45">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IF($BB$3="４週",AX41/4,IF($BB$3="暦月",'通所型サービス（1枚版）'!AX41/('通所型サービス（1枚版）'!$BB$8/7),""))</f>
        <v>0</v>
      </c>
      <c r="BA41" s="239"/>
      <c r="BB41" s="264"/>
      <c r="BC41" s="265"/>
      <c r="BD41" s="265"/>
      <c r="BE41" s="265"/>
      <c r="BF41" s="266"/>
    </row>
    <row r="42" spans="2:58" ht="20.25" customHeight="1" x14ac:dyDescent="0.45">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IF($BB$3="４週",AX42/4,IF($BB$3="暦月",'通所型サービス（1枚版）'!AX42/('通所型サービス（1枚版）'!$BB$8/7),""))</f>
        <v>0</v>
      </c>
      <c r="BA42" s="246"/>
      <c r="BB42" s="267"/>
      <c r="BC42" s="268"/>
      <c r="BD42" s="268"/>
      <c r="BE42" s="268"/>
      <c r="BF42" s="269"/>
    </row>
    <row r="43" spans="2:58" ht="20.25" customHeight="1" x14ac:dyDescent="0.45">
      <c r="B43" s="273">
        <f>B40+1</f>
        <v>8</v>
      </c>
      <c r="C43" s="275"/>
      <c r="D43" s="276"/>
      <c r="E43" s="277"/>
      <c r="F43" s="77"/>
      <c r="G43" s="179"/>
      <c r="H43" s="182"/>
      <c r="I43" s="183"/>
      <c r="J43" s="183"/>
      <c r="K43" s="184"/>
      <c r="L43" s="186"/>
      <c r="M43" s="187"/>
      <c r="N43" s="187"/>
      <c r="O43" s="188"/>
      <c r="P43" s="195" t="s">
        <v>49</v>
      </c>
      <c r="Q43" s="196"/>
      <c r="R43" s="197"/>
      <c r="S43" s="89"/>
      <c r="T43" s="90"/>
      <c r="U43" s="90"/>
      <c r="V43" s="90"/>
      <c r="W43" s="90"/>
      <c r="X43" s="90"/>
      <c r="Y43" s="91"/>
      <c r="Z43" s="89"/>
      <c r="AA43" s="90"/>
      <c r="AB43" s="90"/>
      <c r="AC43" s="90"/>
      <c r="AD43" s="90"/>
      <c r="AE43" s="90"/>
      <c r="AF43" s="91"/>
      <c r="AG43" s="89"/>
      <c r="AH43" s="90"/>
      <c r="AI43" s="90"/>
      <c r="AJ43" s="90"/>
      <c r="AK43" s="90"/>
      <c r="AL43" s="90"/>
      <c r="AM43" s="91"/>
      <c r="AN43" s="89"/>
      <c r="AO43" s="90"/>
      <c r="AP43" s="90"/>
      <c r="AQ43" s="90"/>
      <c r="AR43" s="90"/>
      <c r="AS43" s="90"/>
      <c r="AT43" s="91"/>
      <c r="AU43" s="89"/>
      <c r="AV43" s="90"/>
      <c r="AW43" s="90"/>
      <c r="AX43" s="224"/>
      <c r="AY43" s="225"/>
      <c r="AZ43" s="226"/>
      <c r="BA43" s="227"/>
      <c r="BB43" s="261"/>
      <c r="BC43" s="262"/>
      <c r="BD43" s="262"/>
      <c r="BE43" s="262"/>
      <c r="BF43" s="263"/>
    </row>
    <row r="44" spans="2:58" ht="20.25" customHeight="1" x14ac:dyDescent="0.45">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IF($BB$3="４週",AX44/4,IF($BB$3="暦月",'通所型サービス（1枚版）'!AX44/('通所型サービス（1枚版）'!$BB$8/7),""))</f>
        <v>0</v>
      </c>
      <c r="BA44" s="239"/>
      <c r="BB44" s="264"/>
      <c r="BC44" s="265"/>
      <c r="BD44" s="265"/>
      <c r="BE44" s="265"/>
      <c r="BF44" s="266"/>
    </row>
    <row r="45" spans="2:58" ht="20.25" customHeight="1" x14ac:dyDescent="0.45">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IF($BB$3="４週",AX45/4,IF($BB$3="暦月",'通所型サービス（1枚版）'!AX45/('通所型サービス（1枚版）'!$BB$8/7),""))</f>
        <v>0</v>
      </c>
      <c r="BA45" s="246"/>
      <c r="BB45" s="267"/>
      <c r="BC45" s="268"/>
      <c r="BD45" s="268"/>
      <c r="BE45" s="268"/>
      <c r="BF45" s="269"/>
    </row>
    <row r="46" spans="2:58" ht="20.25" customHeight="1" x14ac:dyDescent="0.45">
      <c r="B46" s="273">
        <f>B43+1</f>
        <v>9</v>
      </c>
      <c r="C46" s="275"/>
      <c r="D46" s="276"/>
      <c r="E46" s="277"/>
      <c r="F46" s="77"/>
      <c r="G46" s="179"/>
      <c r="H46" s="182"/>
      <c r="I46" s="183"/>
      <c r="J46" s="183"/>
      <c r="K46" s="184"/>
      <c r="L46" s="186"/>
      <c r="M46" s="187"/>
      <c r="N46" s="187"/>
      <c r="O46" s="188"/>
      <c r="P46" s="195" t="s">
        <v>49</v>
      </c>
      <c r="Q46" s="196"/>
      <c r="R46" s="197"/>
      <c r="S46" s="89"/>
      <c r="T46" s="90"/>
      <c r="U46" s="90"/>
      <c r="V46" s="90"/>
      <c r="W46" s="90"/>
      <c r="X46" s="90"/>
      <c r="Y46" s="91"/>
      <c r="Z46" s="89"/>
      <c r="AA46" s="90"/>
      <c r="AB46" s="90"/>
      <c r="AC46" s="90"/>
      <c r="AD46" s="90"/>
      <c r="AE46" s="90"/>
      <c r="AF46" s="91"/>
      <c r="AG46" s="89"/>
      <c r="AH46" s="90"/>
      <c r="AI46" s="90"/>
      <c r="AJ46" s="90"/>
      <c r="AK46" s="90"/>
      <c r="AL46" s="90"/>
      <c r="AM46" s="91"/>
      <c r="AN46" s="89"/>
      <c r="AO46" s="90"/>
      <c r="AP46" s="90"/>
      <c r="AQ46" s="90"/>
      <c r="AR46" s="90"/>
      <c r="AS46" s="90"/>
      <c r="AT46" s="91"/>
      <c r="AU46" s="89"/>
      <c r="AV46" s="90"/>
      <c r="AW46" s="90"/>
      <c r="AX46" s="224"/>
      <c r="AY46" s="225"/>
      <c r="AZ46" s="226"/>
      <c r="BA46" s="227"/>
      <c r="BB46" s="261"/>
      <c r="BC46" s="262"/>
      <c r="BD46" s="262"/>
      <c r="BE46" s="262"/>
      <c r="BF46" s="263"/>
    </row>
    <row r="47" spans="2:58" ht="20.25" customHeight="1" x14ac:dyDescent="0.45">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IF($BB$3="４週",AX47/4,IF($BB$3="暦月",'通所型サービス（1枚版）'!AX47/('通所型サービス（1枚版）'!$BB$8/7),""))</f>
        <v>0</v>
      </c>
      <c r="BA47" s="239"/>
      <c r="BB47" s="264"/>
      <c r="BC47" s="265"/>
      <c r="BD47" s="265"/>
      <c r="BE47" s="265"/>
      <c r="BF47" s="266"/>
    </row>
    <row r="48" spans="2:58" ht="20.25" customHeight="1" x14ac:dyDescent="0.45">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IF($BB$3="４週",AX48/4,IF($BB$3="暦月",'通所型サービス（1枚版）'!AX48/('通所型サービス（1枚版）'!$BB$8/7),""))</f>
        <v>0</v>
      </c>
      <c r="BA48" s="246"/>
      <c r="BB48" s="267"/>
      <c r="BC48" s="268"/>
      <c r="BD48" s="268"/>
      <c r="BE48" s="268"/>
      <c r="BF48" s="269"/>
    </row>
    <row r="49" spans="2:58" ht="20.25" customHeight="1" x14ac:dyDescent="0.45">
      <c r="B49" s="273">
        <f>B46+1</f>
        <v>10</v>
      </c>
      <c r="C49" s="275"/>
      <c r="D49" s="276"/>
      <c r="E49" s="277"/>
      <c r="F49" s="77"/>
      <c r="G49" s="179"/>
      <c r="H49" s="182"/>
      <c r="I49" s="183"/>
      <c r="J49" s="183"/>
      <c r="K49" s="184"/>
      <c r="L49" s="186"/>
      <c r="M49" s="187"/>
      <c r="N49" s="187"/>
      <c r="O49" s="188"/>
      <c r="P49" s="195" t="s">
        <v>49</v>
      </c>
      <c r="Q49" s="196"/>
      <c r="R49" s="197"/>
      <c r="S49" s="89"/>
      <c r="T49" s="90"/>
      <c r="U49" s="90"/>
      <c r="V49" s="90"/>
      <c r="W49" s="90"/>
      <c r="X49" s="90"/>
      <c r="Y49" s="91"/>
      <c r="Z49" s="89"/>
      <c r="AA49" s="90"/>
      <c r="AB49" s="90"/>
      <c r="AC49" s="90"/>
      <c r="AD49" s="90"/>
      <c r="AE49" s="90"/>
      <c r="AF49" s="91"/>
      <c r="AG49" s="89"/>
      <c r="AH49" s="90"/>
      <c r="AI49" s="90"/>
      <c r="AJ49" s="90"/>
      <c r="AK49" s="90"/>
      <c r="AL49" s="90"/>
      <c r="AM49" s="91"/>
      <c r="AN49" s="89"/>
      <c r="AO49" s="90"/>
      <c r="AP49" s="90"/>
      <c r="AQ49" s="90"/>
      <c r="AR49" s="90"/>
      <c r="AS49" s="90"/>
      <c r="AT49" s="91"/>
      <c r="AU49" s="89"/>
      <c r="AV49" s="90"/>
      <c r="AW49" s="90"/>
      <c r="AX49" s="224"/>
      <c r="AY49" s="225"/>
      <c r="AZ49" s="226"/>
      <c r="BA49" s="227"/>
      <c r="BB49" s="261"/>
      <c r="BC49" s="262"/>
      <c r="BD49" s="262"/>
      <c r="BE49" s="262"/>
      <c r="BF49" s="263"/>
    </row>
    <row r="50" spans="2:58" ht="20.25" customHeight="1" x14ac:dyDescent="0.45">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IF($BB$3="４週",AX50/4,IF($BB$3="暦月",'通所型サービス（1枚版）'!AX50/('通所型サービス（1枚版）'!$BB$8/7),""))</f>
        <v>0</v>
      </c>
      <c r="BA50" s="239"/>
      <c r="BB50" s="264"/>
      <c r="BC50" s="265"/>
      <c r="BD50" s="265"/>
      <c r="BE50" s="265"/>
      <c r="BF50" s="266"/>
    </row>
    <row r="51" spans="2:58" ht="20.25" customHeight="1" x14ac:dyDescent="0.45">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IF($BB$3="４週",AX51/4,IF($BB$3="暦月",'通所型サービス（1枚版）'!AX51/('通所型サービス（1枚版）'!$BB$8/7),""))</f>
        <v>0</v>
      </c>
      <c r="BA51" s="246"/>
      <c r="BB51" s="267"/>
      <c r="BC51" s="268"/>
      <c r="BD51" s="268"/>
      <c r="BE51" s="268"/>
      <c r="BF51" s="269"/>
    </row>
    <row r="52" spans="2:58" ht="20.25" customHeight="1" x14ac:dyDescent="0.45">
      <c r="B52" s="273">
        <f>B49+1</f>
        <v>11</v>
      </c>
      <c r="C52" s="275"/>
      <c r="D52" s="276"/>
      <c r="E52" s="277"/>
      <c r="F52" s="77"/>
      <c r="G52" s="179"/>
      <c r="H52" s="182"/>
      <c r="I52" s="183"/>
      <c r="J52" s="183"/>
      <c r="K52" s="184"/>
      <c r="L52" s="186"/>
      <c r="M52" s="187"/>
      <c r="N52" s="187"/>
      <c r="O52" s="188"/>
      <c r="P52" s="195" t="s">
        <v>49</v>
      </c>
      <c r="Q52" s="196"/>
      <c r="R52" s="197"/>
      <c r="S52" s="89"/>
      <c r="T52" s="90"/>
      <c r="U52" s="90"/>
      <c r="V52" s="90"/>
      <c r="W52" s="90"/>
      <c r="X52" s="90"/>
      <c r="Y52" s="91"/>
      <c r="Z52" s="89"/>
      <c r="AA52" s="90"/>
      <c r="AB52" s="90"/>
      <c r="AC52" s="90"/>
      <c r="AD52" s="90"/>
      <c r="AE52" s="90"/>
      <c r="AF52" s="91"/>
      <c r="AG52" s="89"/>
      <c r="AH52" s="90"/>
      <c r="AI52" s="90"/>
      <c r="AJ52" s="90"/>
      <c r="AK52" s="90"/>
      <c r="AL52" s="90"/>
      <c r="AM52" s="91"/>
      <c r="AN52" s="89"/>
      <c r="AO52" s="90"/>
      <c r="AP52" s="90"/>
      <c r="AQ52" s="90"/>
      <c r="AR52" s="90"/>
      <c r="AS52" s="90"/>
      <c r="AT52" s="91"/>
      <c r="AU52" s="89"/>
      <c r="AV52" s="90"/>
      <c r="AW52" s="90"/>
      <c r="AX52" s="224"/>
      <c r="AY52" s="225"/>
      <c r="AZ52" s="226"/>
      <c r="BA52" s="227"/>
      <c r="BB52" s="261"/>
      <c r="BC52" s="262"/>
      <c r="BD52" s="262"/>
      <c r="BE52" s="262"/>
      <c r="BF52" s="263"/>
    </row>
    <row r="53" spans="2:58" ht="20.25" customHeight="1" x14ac:dyDescent="0.45">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IF($BB$3="４週",AX53/4,IF($BB$3="暦月",'通所型サービス（1枚版）'!AX53/('通所型サービス（1枚版）'!$BB$8/7),""))</f>
        <v>0</v>
      </c>
      <c r="BA53" s="239"/>
      <c r="BB53" s="264"/>
      <c r="BC53" s="265"/>
      <c r="BD53" s="265"/>
      <c r="BE53" s="265"/>
      <c r="BF53" s="266"/>
    </row>
    <row r="54" spans="2:58" ht="20.25" customHeight="1" x14ac:dyDescent="0.45">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IF($BB$3="４週",AX54/4,IF($BB$3="暦月",'通所型サービス（1枚版）'!AX54/('通所型サービス（1枚版）'!$BB$8/7),""))</f>
        <v>0</v>
      </c>
      <c r="BA54" s="246"/>
      <c r="BB54" s="267"/>
      <c r="BC54" s="268"/>
      <c r="BD54" s="268"/>
      <c r="BE54" s="268"/>
      <c r="BF54" s="269"/>
    </row>
    <row r="55" spans="2:58" ht="20.25" customHeight="1" x14ac:dyDescent="0.45">
      <c r="B55" s="273">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5">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IF($BB$3="４週",AX56/4,IF($BB$3="暦月",'通所型サービス（1枚版）'!AX56/('通所型サービス（1枚版）'!$BB$8/7),""))</f>
        <v>0</v>
      </c>
      <c r="BA56" s="239"/>
      <c r="BB56" s="229"/>
      <c r="BC56" s="190"/>
      <c r="BD56" s="190"/>
      <c r="BE56" s="190"/>
      <c r="BF56" s="191"/>
    </row>
    <row r="57" spans="2:58" ht="20.25" customHeight="1" x14ac:dyDescent="0.45">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IF($BB$3="４週",AX57/4,IF($BB$3="暦月",'通所型サービス（1枚版）'!AX57/('通所型サービス（1枚版）'!$BB$8/7),""))</f>
        <v>0</v>
      </c>
      <c r="BA57" s="246"/>
      <c r="BB57" s="289"/>
      <c r="BC57" s="193"/>
      <c r="BD57" s="193"/>
      <c r="BE57" s="193"/>
      <c r="BF57" s="194"/>
    </row>
    <row r="58" spans="2:58" ht="20.25" customHeight="1" x14ac:dyDescent="0.45">
      <c r="B58" s="273">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5">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IF($BB$3="４週",AX59/4,IF($BB$3="暦月",'通所型サービス（1枚版）'!AX59/('通所型サービス（1枚版）'!$BB$8/7),""))</f>
        <v>0</v>
      </c>
      <c r="BA59" s="239"/>
      <c r="BB59" s="229"/>
      <c r="BC59" s="190"/>
      <c r="BD59" s="190"/>
      <c r="BE59" s="190"/>
      <c r="BF59" s="191"/>
    </row>
    <row r="60" spans="2:58" ht="20.25" customHeight="1" thickBot="1" x14ac:dyDescent="0.5">
      <c r="B60" s="274"/>
      <c r="C60" s="281"/>
      <c r="D60" s="282"/>
      <c r="E60" s="283"/>
      <c r="F60" s="78">
        <f>C58</f>
        <v>0</v>
      </c>
      <c r="G60" s="284"/>
      <c r="H60" s="285"/>
      <c r="I60" s="286"/>
      <c r="J60" s="286"/>
      <c r="K60" s="287"/>
      <c r="L60" s="288"/>
      <c r="M60" s="231"/>
      <c r="N60" s="231"/>
      <c r="O60" s="232"/>
      <c r="P60" s="240" t="s">
        <v>50</v>
      </c>
      <c r="Q60" s="241"/>
      <c r="R60" s="24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IF($BB$3="４週",AX60/4,IF($BB$3="暦月",'通所型サービス（1枚版）'!AX60/('通所型サービス（1枚版）'!$BB$8/7),""))</f>
        <v>0</v>
      </c>
      <c r="BA60" s="246"/>
      <c r="BB60" s="230"/>
      <c r="BC60" s="231"/>
      <c r="BD60" s="231"/>
      <c r="BE60" s="231"/>
      <c r="BF60" s="232"/>
    </row>
    <row r="61" spans="2:58" s="23" customFormat="1" ht="6" customHeight="1" thickBot="1" x14ac:dyDescent="0.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5">
      <c r="B62" s="41"/>
      <c r="C62" s="19"/>
      <c r="D62" s="19"/>
      <c r="E62" s="19"/>
      <c r="F62" s="19"/>
      <c r="G62" s="175" t="s">
        <v>182</v>
      </c>
      <c r="H62" s="175"/>
      <c r="I62" s="175"/>
      <c r="J62" s="175"/>
      <c r="K62" s="175"/>
      <c r="L62" s="175"/>
      <c r="M62" s="175"/>
      <c r="N62" s="175"/>
      <c r="O62" s="175"/>
      <c r="P62" s="175"/>
      <c r="Q62" s="175"/>
      <c r="R62" s="176"/>
      <c r="S62" s="140" t="str">
        <f>IF(SUMIF($F$22:$F$60, "生活相談員", S22:S60)=0,"",SUMIF($F$22:$F$60,"生活相談員",S22:S60))</f>
        <v/>
      </c>
      <c r="T62" s="141" t="str">
        <f t="shared" ref="T62:AW62" si="1">IF(SUMIF($F$22:$F$60, "生活相談員", T22:T60)=0,"",SUMIF($F$22:$F$60,"生活相談員",T22:T60))</f>
        <v/>
      </c>
      <c r="U62" s="141" t="str">
        <f t="shared" si="1"/>
        <v/>
      </c>
      <c r="V62" s="141" t="str">
        <f t="shared" si="1"/>
        <v/>
      </c>
      <c r="W62" s="141" t="str">
        <f t="shared" si="1"/>
        <v/>
      </c>
      <c r="X62" s="141" t="str">
        <f t="shared" si="1"/>
        <v/>
      </c>
      <c r="Y62" s="142" t="str">
        <f t="shared" si="1"/>
        <v/>
      </c>
      <c r="Z62" s="140" t="str">
        <f t="shared" si="1"/>
        <v/>
      </c>
      <c r="AA62" s="141" t="str">
        <f t="shared" si="1"/>
        <v/>
      </c>
      <c r="AB62" s="141" t="str">
        <f t="shared" si="1"/>
        <v/>
      </c>
      <c r="AC62" s="141" t="str">
        <f t="shared" si="1"/>
        <v/>
      </c>
      <c r="AD62" s="141" t="str">
        <f t="shared" si="1"/>
        <v/>
      </c>
      <c r="AE62" s="141" t="str">
        <f t="shared" si="1"/>
        <v/>
      </c>
      <c r="AF62" s="142" t="str">
        <f t="shared" si="1"/>
        <v/>
      </c>
      <c r="AG62" s="140" t="str">
        <f t="shared" si="1"/>
        <v/>
      </c>
      <c r="AH62" s="141" t="str">
        <f t="shared" si="1"/>
        <v/>
      </c>
      <c r="AI62" s="141" t="str">
        <f t="shared" si="1"/>
        <v/>
      </c>
      <c r="AJ62" s="141" t="str">
        <f t="shared" si="1"/>
        <v/>
      </c>
      <c r="AK62" s="141" t="str">
        <f t="shared" si="1"/>
        <v/>
      </c>
      <c r="AL62" s="141" t="str">
        <f t="shared" si="1"/>
        <v/>
      </c>
      <c r="AM62" s="142" t="str">
        <f t="shared" si="1"/>
        <v/>
      </c>
      <c r="AN62" s="140" t="str">
        <f t="shared" si="1"/>
        <v/>
      </c>
      <c r="AO62" s="141" t="str">
        <f t="shared" si="1"/>
        <v/>
      </c>
      <c r="AP62" s="141" t="str">
        <f t="shared" si="1"/>
        <v/>
      </c>
      <c r="AQ62" s="141" t="str">
        <f t="shared" si="1"/>
        <v/>
      </c>
      <c r="AR62" s="141" t="str">
        <f t="shared" si="1"/>
        <v/>
      </c>
      <c r="AS62" s="141" t="str">
        <f t="shared" si="1"/>
        <v/>
      </c>
      <c r="AT62" s="142" t="str">
        <f t="shared" si="1"/>
        <v/>
      </c>
      <c r="AU62" s="140" t="str">
        <f t="shared" si="1"/>
        <v/>
      </c>
      <c r="AV62" s="141" t="str">
        <f t="shared" si="1"/>
        <v/>
      </c>
      <c r="AW62" s="142" t="str">
        <f t="shared" si="1"/>
        <v/>
      </c>
      <c r="AX62" s="177" t="str">
        <f>IF(SUMIF($F$22:$F$60, "生活相談員", AX22:AY60)=0,"",SUMIF($F$22:$F$60,"生活相談員",AX22:AY60))</f>
        <v/>
      </c>
      <c r="AY62" s="178"/>
      <c r="AZ62" s="198" t="str">
        <f>IF(AX62="","",IF($BB$3="４週",AX62/4,IF($BB$3="暦月",AX62/('通所型サービス（1枚版）'!$BB$8/7),"")))</f>
        <v/>
      </c>
      <c r="BA62" s="199"/>
      <c r="BB62" s="200"/>
      <c r="BC62" s="201"/>
      <c r="BD62" s="201"/>
      <c r="BE62" s="201"/>
      <c r="BF62" s="202"/>
    </row>
    <row r="63" spans="2:58" ht="20.25" customHeight="1" x14ac:dyDescent="0.45">
      <c r="B63" s="42"/>
      <c r="C63" s="20"/>
      <c r="D63" s="20"/>
      <c r="E63" s="20"/>
      <c r="F63" s="20"/>
      <c r="G63" s="209" t="s">
        <v>183</v>
      </c>
      <c r="H63" s="209"/>
      <c r="I63" s="209"/>
      <c r="J63" s="209"/>
      <c r="K63" s="209"/>
      <c r="L63" s="209"/>
      <c r="M63" s="209"/>
      <c r="N63" s="209"/>
      <c r="O63" s="209"/>
      <c r="P63" s="209"/>
      <c r="Q63" s="209"/>
      <c r="R63" s="210"/>
      <c r="S63" s="143" t="str">
        <f t="shared" ref="S63:AW63" si="2">IF(SUMIF($F$22:$F$60, "介護職員", S22:S60)=0,"",SUMIF($F$22:$F$60, "介護職員", S22:S60))</f>
        <v/>
      </c>
      <c r="T63" s="144" t="str">
        <f t="shared" si="2"/>
        <v/>
      </c>
      <c r="U63" s="144" t="str">
        <f t="shared" si="2"/>
        <v/>
      </c>
      <c r="V63" s="144" t="str">
        <f t="shared" si="2"/>
        <v/>
      </c>
      <c r="W63" s="144" t="str">
        <f t="shared" si="2"/>
        <v/>
      </c>
      <c r="X63" s="144" t="str">
        <f t="shared" si="2"/>
        <v/>
      </c>
      <c r="Y63" s="145" t="str">
        <f t="shared" si="2"/>
        <v/>
      </c>
      <c r="Z63" s="143" t="str">
        <f t="shared" si="2"/>
        <v/>
      </c>
      <c r="AA63" s="144" t="str">
        <f t="shared" si="2"/>
        <v/>
      </c>
      <c r="AB63" s="144" t="str">
        <f t="shared" si="2"/>
        <v/>
      </c>
      <c r="AC63" s="144" t="str">
        <f t="shared" si="2"/>
        <v/>
      </c>
      <c r="AD63" s="144" t="str">
        <f t="shared" si="2"/>
        <v/>
      </c>
      <c r="AE63" s="144" t="str">
        <f t="shared" si="2"/>
        <v/>
      </c>
      <c r="AF63" s="145" t="str">
        <f t="shared" si="2"/>
        <v/>
      </c>
      <c r="AG63" s="143" t="str">
        <f t="shared" si="2"/>
        <v/>
      </c>
      <c r="AH63" s="144" t="str">
        <f t="shared" si="2"/>
        <v/>
      </c>
      <c r="AI63" s="144" t="str">
        <f t="shared" si="2"/>
        <v/>
      </c>
      <c r="AJ63" s="144" t="str">
        <f t="shared" si="2"/>
        <v/>
      </c>
      <c r="AK63" s="144" t="str">
        <f t="shared" si="2"/>
        <v/>
      </c>
      <c r="AL63" s="144" t="str">
        <f t="shared" si="2"/>
        <v/>
      </c>
      <c r="AM63" s="145" t="str">
        <f t="shared" si="2"/>
        <v/>
      </c>
      <c r="AN63" s="143" t="str">
        <f t="shared" si="2"/>
        <v/>
      </c>
      <c r="AO63" s="144" t="str">
        <f t="shared" si="2"/>
        <v/>
      </c>
      <c r="AP63" s="144" t="str">
        <f t="shared" si="2"/>
        <v/>
      </c>
      <c r="AQ63" s="144" t="str">
        <f t="shared" si="2"/>
        <v/>
      </c>
      <c r="AR63" s="144" t="str">
        <f t="shared" si="2"/>
        <v/>
      </c>
      <c r="AS63" s="144" t="str">
        <f t="shared" si="2"/>
        <v/>
      </c>
      <c r="AT63" s="145" t="str">
        <f t="shared" si="2"/>
        <v/>
      </c>
      <c r="AU63" s="143" t="str">
        <f t="shared" si="2"/>
        <v/>
      </c>
      <c r="AV63" s="144" t="str">
        <f t="shared" si="2"/>
        <v/>
      </c>
      <c r="AW63" s="145" t="str">
        <f t="shared" si="2"/>
        <v/>
      </c>
      <c r="AX63" s="211" t="str">
        <f>IF(SUMIF($F$22:$F$60, "介護職員", AX22:AX60)=0,"",SUMIF($F$22:$F$60, "介護職員", AX22:AX60))</f>
        <v/>
      </c>
      <c r="AY63" s="212"/>
      <c r="AZ63" s="213" t="str">
        <f>IF(AX63="","",IF($BB$3="４週",AX63/4,IF($BB$3="暦月",AX63/('通所型サービス（1枚版）'!$BB$8/7),"")))</f>
        <v/>
      </c>
      <c r="BA63" s="214"/>
      <c r="BB63" s="203"/>
      <c r="BC63" s="204"/>
      <c r="BD63" s="204"/>
      <c r="BE63" s="204"/>
      <c r="BF63" s="205"/>
    </row>
    <row r="64" spans="2:58" ht="20.25" customHeight="1" x14ac:dyDescent="0.45">
      <c r="B64" s="42"/>
      <c r="C64" s="20"/>
      <c r="D64" s="20"/>
      <c r="E64" s="20"/>
      <c r="F64" s="20"/>
      <c r="G64" s="209" t="s">
        <v>184</v>
      </c>
      <c r="H64" s="209"/>
      <c r="I64" s="209"/>
      <c r="J64" s="209"/>
      <c r="K64" s="209"/>
      <c r="L64" s="209"/>
      <c r="M64" s="209"/>
      <c r="N64" s="209"/>
      <c r="O64" s="209"/>
      <c r="P64" s="209"/>
      <c r="Q64" s="209"/>
      <c r="R64" s="210"/>
      <c r="S64" s="146"/>
      <c r="T64" s="147"/>
      <c r="U64" s="147"/>
      <c r="V64" s="147"/>
      <c r="W64" s="147"/>
      <c r="X64" s="147"/>
      <c r="Y64" s="148"/>
      <c r="Z64" s="146"/>
      <c r="AA64" s="147"/>
      <c r="AB64" s="147"/>
      <c r="AC64" s="147"/>
      <c r="AD64" s="147"/>
      <c r="AE64" s="147"/>
      <c r="AF64" s="148"/>
      <c r="AG64" s="146"/>
      <c r="AH64" s="147"/>
      <c r="AI64" s="147"/>
      <c r="AJ64" s="147"/>
      <c r="AK64" s="147"/>
      <c r="AL64" s="147"/>
      <c r="AM64" s="148"/>
      <c r="AN64" s="146"/>
      <c r="AO64" s="147"/>
      <c r="AP64" s="147"/>
      <c r="AQ64" s="147"/>
      <c r="AR64" s="147"/>
      <c r="AS64" s="147"/>
      <c r="AT64" s="148"/>
      <c r="AU64" s="146"/>
      <c r="AV64" s="147"/>
      <c r="AW64" s="148"/>
      <c r="AX64" s="215"/>
      <c r="AY64" s="216"/>
      <c r="AZ64" s="216"/>
      <c r="BA64" s="217"/>
      <c r="BB64" s="203"/>
      <c r="BC64" s="204"/>
      <c r="BD64" s="204"/>
      <c r="BE64" s="204"/>
      <c r="BF64" s="205"/>
    </row>
    <row r="65" spans="2:73" ht="20.25" customHeight="1" x14ac:dyDescent="0.45">
      <c r="B65" s="42"/>
      <c r="C65" s="20"/>
      <c r="D65" s="20"/>
      <c r="E65" s="20"/>
      <c r="F65" s="20"/>
      <c r="G65" s="209" t="s">
        <v>186</v>
      </c>
      <c r="H65" s="209"/>
      <c r="I65" s="209"/>
      <c r="J65" s="209"/>
      <c r="K65" s="209"/>
      <c r="L65" s="209"/>
      <c r="M65" s="209"/>
      <c r="N65" s="209"/>
      <c r="O65" s="209"/>
      <c r="P65" s="209"/>
      <c r="Q65" s="209"/>
      <c r="R65" s="210"/>
      <c r="S65" s="146"/>
      <c r="T65" s="147"/>
      <c r="U65" s="147"/>
      <c r="V65" s="147"/>
      <c r="W65" s="147"/>
      <c r="X65" s="147"/>
      <c r="Y65" s="148"/>
      <c r="Z65" s="146"/>
      <c r="AA65" s="147"/>
      <c r="AB65" s="147"/>
      <c r="AC65" s="147"/>
      <c r="AD65" s="147"/>
      <c r="AE65" s="147"/>
      <c r="AF65" s="148"/>
      <c r="AG65" s="146"/>
      <c r="AH65" s="147"/>
      <c r="AI65" s="147"/>
      <c r="AJ65" s="147"/>
      <c r="AK65" s="147"/>
      <c r="AL65" s="147"/>
      <c r="AM65" s="148"/>
      <c r="AN65" s="146"/>
      <c r="AO65" s="147"/>
      <c r="AP65" s="147"/>
      <c r="AQ65" s="147"/>
      <c r="AR65" s="147"/>
      <c r="AS65" s="147"/>
      <c r="AT65" s="148"/>
      <c r="AU65" s="146"/>
      <c r="AV65" s="147"/>
      <c r="AW65" s="148"/>
      <c r="AX65" s="218"/>
      <c r="AY65" s="219"/>
      <c r="AZ65" s="219"/>
      <c r="BA65" s="220"/>
      <c r="BB65" s="203"/>
      <c r="BC65" s="204"/>
      <c r="BD65" s="204"/>
      <c r="BE65" s="204"/>
      <c r="BF65" s="205"/>
    </row>
    <row r="66" spans="2:73" ht="20.25" customHeight="1" thickBot="1" x14ac:dyDescent="0.5">
      <c r="B66" s="43"/>
      <c r="C66" s="92"/>
      <c r="D66" s="92"/>
      <c r="E66" s="92"/>
      <c r="F66" s="92"/>
      <c r="G66" s="247" t="s">
        <v>187</v>
      </c>
      <c r="H66" s="247"/>
      <c r="I66" s="247"/>
      <c r="J66" s="247"/>
      <c r="K66" s="247"/>
      <c r="L66" s="247"/>
      <c r="M66" s="247"/>
      <c r="N66" s="247"/>
      <c r="O66" s="247"/>
      <c r="P66" s="247"/>
      <c r="Q66" s="247"/>
      <c r="R66" s="248"/>
      <c r="S66" s="149" t="str">
        <f>IF(S65&lt;&gt;"",IF(S64&gt;15,((S64-15)/5+1)*S65,S65),"")</f>
        <v/>
      </c>
      <c r="T66" s="150" t="str">
        <f t="shared" ref="T66:AW66" si="3">IF(T65&lt;&gt;"",IF(T64&gt;15,((T64-15)/5+1)*T65,T65),"")</f>
        <v/>
      </c>
      <c r="U66" s="150" t="str">
        <f t="shared" si="3"/>
        <v/>
      </c>
      <c r="V66" s="150" t="str">
        <f t="shared" si="3"/>
        <v/>
      </c>
      <c r="W66" s="150" t="str">
        <f t="shared" si="3"/>
        <v/>
      </c>
      <c r="X66" s="150" t="str">
        <f t="shared" si="3"/>
        <v/>
      </c>
      <c r="Y66" s="151" t="str">
        <f t="shared" si="3"/>
        <v/>
      </c>
      <c r="Z66" s="149" t="str">
        <f t="shared" si="3"/>
        <v/>
      </c>
      <c r="AA66" s="150" t="str">
        <f t="shared" si="3"/>
        <v/>
      </c>
      <c r="AB66" s="150" t="str">
        <f t="shared" si="3"/>
        <v/>
      </c>
      <c r="AC66" s="150" t="str">
        <f t="shared" si="3"/>
        <v/>
      </c>
      <c r="AD66" s="150" t="str">
        <f t="shared" si="3"/>
        <v/>
      </c>
      <c r="AE66" s="150" t="str">
        <f t="shared" si="3"/>
        <v/>
      </c>
      <c r="AF66" s="151" t="str">
        <f t="shared" si="3"/>
        <v/>
      </c>
      <c r="AG66" s="149" t="str">
        <f t="shared" si="3"/>
        <v/>
      </c>
      <c r="AH66" s="150" t="str">
        <f t="shared" si="3"/>
        <v/>
      </c>
      <c r="AI66" s="150" t="str">
        <f t="shared" si="3"/>
        <v/>
      </c>
      <c r="AJ66" s="150" t="str">
        <f t="shared" si="3"/>
        <v/>
      </c>
      <c r="AK66" s="150" t="str">
        <f t="shared" si="3"/>
        <v/>
      </c>
      <c r="AL66" s="150" t="str">
        <f t="shared" si="3"/>
        <v/>
      </c>
      <c r="AM66" s="151" t="str">
        <f t="shared" si="3"/>
        <v/>
      </c>
      <c r="AN66" s="149" t="str">
        <f t="shared" si="3"/>
        <v/>
      </c>
      <c r="AO66" s="150" t="str">
        <f t="shared" si="3"/>
        <v/>
      </c>
      <c r="AP66" s="150" t="str">
        <f t="shared" si="3"/>
        <v/>
      </c>
      <c r="AQ66" s="150" t="str">
        <f t="shared" si="3"/>
        <v/>
      </c>
      <c r="AR66" s="150" t="str">
        <f t="shared" si="3"/>
        <v/>
      </c>
      <c r="AS66" s="150" t="str">
        <f t="shared" si="3"/>
        <v/>
      </c>
      <c r="AT66" s="151" t="str">
        <f t="shared" si="3"/>
        <v/>
      </c>
      <c r="AU66" s="143" t="str">
        <f t="shared" si="3"/>
        <v/>
      </c>
      <c r="AV66" s="144" t="str">
        <f t="shared" si="3"/>
        <v/>
      </c>
      <c r="AW66" s="145" t="str">
        <f t="shared" si="3"/>
        <v/>
      </c>
      <c r="AX66" s="218"/>
      <c r="AY66" s="219"/>
      <c r="AZ66" s="219"/>
      <c r="BA66" s="220"/>
      <c r="BB66" s="203"/>
      <c r="BC66" s="204"/>
      <c r="BD66" s="204"/>
      <c r="BE66" s="204"/>
      <c r="BF66" s="205"/>
    </row>
    <row r="67" spans="2:73" ht="18.75" customHeight="1" x14ac:dyDescent="0.45">
      <c r="B67" s="249" t="s">
        <v>188</v>
      </c>
      <c r="C67" s="250"/>
      <c r="D67" s="250"/>
      <c r="E67" s="250"/>
      <c r="F67" s="250"/>
      <c r="G67" s="250"/>
      <c r="H67" s="250"/>
      <c r="I67" s="250"/>
      <c r="J67" s="250"/>
      <c r="K67" s="251"/>
      <c r="L67" s="255" t="s">
        <v>60</v>
      </c>
      <c r="M67" s="255"/>
      <c r="N67" s="255"/>
      <c r="O67" s="255"/>
      <c r="P67" s="255"/>
      <c r="Q67" s="255"/>
      <c r="R67" s="256"/>
      <c r="S67" s="152" t="str">
        <f>IF($L67="","",IF(COUNTIFS($F$22:$F$60,$L67,S$22:S$60,"&gt;0")=0,"",COUNTIFS($F$22:$F$60,$L67,S$22:S$60,"&gt;0")))</f>
        <v/>
      </c>
      <c r="T67" s="153" t="str">
        <f t="shared" ref="T67:AW71" si="4">IF($L67="","",IF(COUNTIFS($F$22:$F$60,$L67,T$22:T$60,"&gt;0")=0,"",COUNTIFS($F$22:$F$60,$L67,T$22:T$60,"&gt;0")))</f>
        <v/>
      </c>
      <c r="U67" s="153" t="str">
        <f t="shared" si="4"/>
        <v/>
      </c>
      <c r="V67" s="153" t="str">
        <f t="shared" si="4"/>
        <v/>
      </c>
      <c r="W67" s="153" t="str">
        <f t="shared" si="4"/>
        <v/>
      </c>
      <c r="X67" s="153" t="str">
        <f t="shared" si="4"/>
        <v/>
      </c>
      <c r="Y67" s="154" t="str">
        <f t="shared" si="4"/>
        <v/>
      </c>
      <c r="Z67" s="155" t="str">
        <f t="shared" si="4"/>
        <v/>
      </c>
      <c r="AA67" s="153" t="str">
        <f t="shared" si="4"/>
        <v/>
      </c>
      <c r="AB67" s="153" t="str">
        <f t="shared" si="4"/>
        <v/>
      </c>
      <c r="AC67" s="153" t="str">
        <f t="shared" si="4"/>
        <v/>
      </c>
      <c r="AD67" s="153" t="str">
        <f t="shared" si="4"/>
        <v/>
      </c>
      <c r="AE67" s="153" t="str">
        <f t="shared" si="4"/>
        <v/>
      </c>
      <c r="AF67" s="154" t="str">
        <f t="shared" si="4"/>
        <v/>
      </c>
      <c r="AG67" s="153" t="str">
        <f t="shared" si="4"/>
        <v/>
      </c>
      <c r="AH67" s="153" t="str">
        <f t="shared" si="4"/>
        <v/>
      </c>
      <c r="AI67" s="153" t="str">
        <f t="shared" si="4"/>
        <v/>
      </c>
      <c r="AJ67" s="153" t="str">
        <f t="shared" si="4"/>
        <v/>
      </c>
      <c r="AK67" s="153" t="str">
        <f t="shared" si="4"/>
        <v/>
      </c>
      <c r="AL67" s="153" t="str">
        <f t="shared" si="4"/>
        <v/>
      </c>
      <c r="AM67" s="154" t="str">
        <f t="shared" si="4"/>
        <v/>
      </c>
      <c r="AN67" s="153" t="str">
        <f t="shared" si="4"/>
        <v/>
      </c>
      <c r="AO67" s="153" t="str">
        <f t="shared" si="4"/>
        <v/>
      </c>
      <c r="AP67" s="153" t="str">
        <f t="shared" si="4"/>
        <v/>
      </c>
      <c r="AQ67" s="153" t="str">
        <f t="shared" si="4"/>
        <v/>
      </c>
      <c r="AR67" s="153" t="str">
        <f t="shared" si="4"/>
        <v/>
      </c>
      <c r="AS67" s="153" t="str">
        <f t="shared" si="4"/>
        <v/>
      </c>
      <c r="AT67" s="154" t="str">
        <f t="shared" si="4"/>
        <v/>
      </c>
      <c r="AU67" s="153" t="str">
        <f t="shared" si="4"/>
        <v/>
      </c>
      <c r="AV67" s="153" t="str">
        <f t="shared" si="4"/>
        <v/>
      </c>
      <c r="AW67" s="154" t="str">
        <f t="shared" si="4"/>
        <v/>
      </c>
      <c r="AX67" s="218"/>
      <c r="AY67" s="219"/>
      <c r="AZ67" s="219"/>
      <c r="BA67" s="220"/>
      <c r="BB67" s="203"/>
      <c r="BC67" s="204"/>
      <c r="BD67" s="204"/>
      <c r="BE67" s="204"/>
      <c r="BF67" s="205"/>
    </row>
    <row r="68" spans="2:73" ht="18.75" customHeight="1" x14ac:dyDescent="0.45">
      <c r="B68" s="249"/>
      <c r="C68" s="250"/>
      <c r="D68" s="250"/>
      <c r="E68" s="250"/>
      <c r="F68" s="250"/>
      <c r="G68" s="250"/>
      <c r="H68" s="250"/>
      <c r="I68" s="250"/>
      <c r="J68" s="250"/>
      <c r="K68" s="251"/>
      <c r="L68" s="257" t="s">
        <v>5</v>
      </c>
      <c r="M68" s="257"/>
      <c r="N68" s="257"/>
      <c r="O68" s="257"/>
      <c r="P68" s="257"/>
      <c r="Q68" s="257"/>
      <c r="R68" s="258"/>
      <c r="S68" s="143" t="str">
        <f t="shared" ref="S68:AH71" si="5">IF($L68="","",IF(COUNTIFS($F$22:$F$60,$L68,S$22:S$60,"&gt;0")=0,"",COUNTIFS($F$22:$F$60,$L68,S$22:S$60,"&gt;0")))</f>
        <v/>
      </c>
      <c r="T68" s="144" t="str">
        <f>IF($L68="","",IF(COUNTIFS($F$22:$F$60,$L68,T$22:T$60,"&gt;0")=0,"",COUNTIFS($F$22:$F$60,$L68,T$22:T$60,"&gt;0")))</f>
        <v/>
      </c>
      <c r="U68" s="144" t="str">
        <f t="shared" si="5"/>
        <v/>
      </c>
      <c r="V68" s="144" t="str">
        <f t="shared" si="5"/>
        <v/>
      </c>
      <c r="W68" s="144" t="str">
        <f t="shared" si="5"/>
        <v/>
      </c>
      <c r="X68" s="144" t="str">
        <f t="shared" si="5"/>
        <v/>
      </c>
      <c r="Y68" s="145" t="str">
        <f t="shared" si="5"/>
        <v/>
      </c>
      <c r="Z68" s="156" t="str">
        <f t="shared" si="5"/>
        <v/>
      </c>
      <c r="AA68" s="144" t="str">
        <f t="shared" si="5"/>
        <v/>
      </c>
      <c r="AB68" s="144" t="str">
        <f t="shared" si="5"/>
        <v/>
      </c>
      <c r="AC68" s="144" t="str">
        <f t="shared" si="5"/>
        <v/>
      </c>
      <c r="AD68" s="144" t="str">
        <f t="shared" si="5"/>
        <v/>
      </c>
      <c r="AE68" s="144" t="str">
        <f t="shared" si="5"/>
        <v/>
      </c>
      <c r="AF68" s="145" t="str">
        <f t="shared" si="5"/>
        <v/>
      </c>
      <c r="AG68" s="144" t="str">
        <f t="shared" si="5"/>
        <v/>
      </c>
      <c r="AH68" s="144" t="str">
        <f t="shared" si="5"/>
        <v/>
      </c>
      <c r="AI68" s="144" t="str">
        <f t="shared" si="4"/>
        <v/>
      </c>
      <c r="AJ68" s="144" t="str">
        <f t="shared" si="4"/>
        <v/>
      </c>
      <c r="AK68" s="144" t="str">
        <f t="shared" si="4"/>
        <v/>
      </c>
      <c r="AL68" s="144" t="str">
        <f t="shared" si="4"/>
        <v/>
      </c>
      <c r="AM68" s="145" t="str">
        <f t="shared" si="4"/>
        <v/>
      </c>
      <c r="AN68" s="144" t="str">
        <f t="shared" si="4"/>
        <v/>
      </c>
      <c r="AO68" s="144" t="str">
        <f t="shared" si="4"/>
        <v/>
      </c>
      <c r="AP68" s="144" t="str">
        <f t="shared" si="4"/>
        <v/>
      </c>
      <c r="AQ68" s="144" t="str">
        <f t="shared" si="4"/>
        <v/>
      </c>
      <c r="AR68" s="144" t="str">
        <f t="shared" si="4"/>
        <v/>
      </c>
      <c r="AS68" s="144" t="str">
        <f t="shared" si="4"/>
        <v/>
      </c>
      <c r="AT68" s="145" t="str">
        <f t="shared" si="4"/>
        <v/>
      </c>
      <c r="AU68" s="144" t="str">
        <f t="shared" si="4"/>
        <v/>
      </c>
      <c r="AV68" s="144" t="str">
        <f t="shared" si="4"/>
        <v/>
      </c>
      <c r="AW68" s="145" t="str">
        <f t="shared" si="4"/>
        <v/>
      </c>
      <c r="AX68" s="218"/>
      <c r="AY68" s="219"/>
      <c r="AZ68" s="219"/>
      <c r="BA68" s="220"/>
      <c r="BB68" s="203"/>
      <c r="BC68" s="204"/>
      <c r="BD68" s="204"/>
      <c r="BE68" s="204"/>
      <c r="BF68" s="205"/>
    </row>
    <row r="69" spans="2:73" ht="18.75" customHeight="1" x14ac:dyDescent="0.45">
      <c r="B69" s="249"/>
      <c r="C69" s="250"/>
      <c r="D69" s="250"/>
      <c r="E69" s="250"/>
      <c r="F69" s="250"/>
      <c r="G69" s="250"/>
      <c r="H69" s="250"/>
      <c r="I69" s="250"/>
      <c r="J69" s="250"/>
      <c r="K69" s="251"/>
      <c r="L69" s="257" t="s">
        <v>61</v>
      </c>
      <c r="M69" s="257"/>
      <c r="N69" s="257"/>
      <c r="O69" s="257"/>
      <c r="P69" s="257"/>
      <c r="Q69" s="257"/>
      <c r="R69" s="258"/>
      <c r="S69" s="143" t="str">
        <f t="shared" si="5"/>
        <v/>
      </c>
      <c r="T69" s="144" t="str">
        <f t="shared" si="4"/>
        <v/>
      </c>
      <c r="U69" s="144" t="str">
        <f t="shared" si="4"/>
        <v/>
      </c>
      <c r="V69" s="144" t="str">
        <f t="shared" si="4"/>
        <v/>
      </c>
      <c r="W69" s="144" t="str">
        <f t="shared" si="4"/>
        <v/>
      </c>
      <c r="X69" s="144" t="str">
        <f>IF($L69="","",IF(COUNTIFS($F$22:$F$60,$L69,X$22:X$60,"&gt;0")=0,"",COUNTIFS($F$22:$F$60,$L69,X$22:X$60,"&gt;0")))</f>
        <v/>
      </c>
      <c r="Y69" s="145" t="str">
        <f t="shared" si="4"/>
        <v/>
      </c>
      <c r="Z69" s="156" t="str">
        <f t="shared" si="4"/>
        <v/>
      </c>
      <c r="AA69" s="144" t="str">
        <f t="shared" si="4"/>
        <v/>
      </c>
      <c r="AB69" s="144" t="str">
        <f t="shared" si="4"/>
        <v/>
      </c>
      <c r="AC69" s="144" t="str">
        <f t="shared" si="4"/>
        <v/>
      </c>
      <c r="AD69" s="144" t="str">
        <f t="shared" si="4"/>
        <v/>
      </c>
      <c r="AE69" s="144" t="str">
        <f t="shared" si="4"/>
        <v/>
      </c>
      <c r="AF69" s="145" t="str">
        <f t="shared" si="4"/>
        <v/>
      </c>
      <c r="AG69" s="144" t="str">
        <f t="shared" si="4"/>
        <v/>
      </c>
      <c r="AH69" s="144" t="str">
        <f t="shared" si="4"/>
        <v/>
      </c>
      <c r="AI69" s="144" t="str">
        <f t="shared" si="4"/>
        <v/>
      </c>
      <c r="AJ69" s="144" t="str">
        <f t="shared" si="4"/>
        <v/>
      </c>
      <c r="AK69" s="144" t="str">
        <f t="shared" si="4"/>
        <v/>
      </c>
      <c r="AL69" s="144" t="str">
        <f t="shared" si="4"/>
        <v/>
      </c>
      <c r="AM69" s="145" t="str">
        <f t="shared" si="4"/>
        <v/>
      </c>
      <c r="AN69" s="144" t="str">
        <f t="shared" si="4"/>
        <v/>
      </c>
      <c r="AO69" s="144" t="str">
        <f t="shared" si="4"/>
        <v/>
      </c>
      <c r="AP69" s="144" t="str">
        <f t="shared" si="4"/>
        <v/>
      </c>
      <c r="AQ69" s="144" t="str">
        <f t="shared" si="4"/>
        <v/>
      </c>
      <c r="AR69" s="144" t="str">
        <f t="shared" si="4"/>
        <v/>
      </c>
      <c r="AS69" s="144" t="str">
        <f t="shared" si="4"/>
        <v/>
      </c>
      <c r="AT69" s="145" t="str">
        <f t="shared" si="4"/>
        <v/>
      </c>
      <c r="AU69" s="144" t="str">
        <f t="shared" si="4"/>
        <v/>
      </c>
      <c r="AV69" s="144" t="str">
        <f t="shared" si="4"/>
        <v/>
      </c>
      <c r="AW69" s="145" t="str">
        <f t="shared" si="4"/>
        <v/>
      </c>
      <c r="AX69" s="218"/>
      <c r="AY69" s="219"/>
      <c r="AZ69" s="219"/>
      <c r="BA69" s="220"/>
      <c r="BB69" s="203"/>
      <c r="BC69" s="204"/>
      <c r="BD69" s="204"/>
      <c r="BE69" s="204"/>
      <c r="BF69" s="205"/>
    </row>
    <row r="70" spans="2:73" ht="18.75" customHeight="1" x14ac:dyDescent="0.45">
      <c r="B70" s="249"/>
      <c r="C70" s="250"/>
      <c r="D70" s="250"/>
      <c r="E70" s="250"/>
      <c r="F70" s="250"/>
      <c r="G70" s="250"/>
      <c r="H70" s="250"/>
      <c r="I70" s="250"/>
      <c r="J70" s="250"/>
      <c r="K70" s="251"/>
      <c r="L70" s="257" t="s">
        <v>62</v>
      </c>
      <c r="M70" s="257"/>
      <c r="N70" s="257"/>
      <c r="O70" s="257"/>
      <c r="P70" s="257"/>
      <c r="Q70" s="257"/>
      <c r="R70" s="258"/>
      <c r="S70" s="143" t="str">
        <f t="shared" si="5"/>
        <v/>
      </c>
      <c r="T70" s="144" t="str">
        <f t="shared" si="4"/>
        <v/>
      </c>
      <c r="U70" s="144" t="str">
        <f t="shared" si="4"/>
        <v/>
      </c>
      <c r="V70" s="144" t="str">
        <f t="shared" si="4"/>
        <v/>
      </c>
      <c r="W70" s="144" t="str">
        <f t="shared" si="4"/>
        <v/>
      </c>
      <c r="X70" s="144" t="str">
        <f t="shared" si="4"/>
        <v/>
      </c>
      <c r="Y70" s="145" t="str">
        <f t="shared" si="4"/>
        <v/>
      </c>
      <c r="Z70" s="156" t="str">
        <f t="shared" si="4"/>
        <v/>
      </c>
      <c r="AA70" s="144" t="str">
        <f t="shared" si="4"/>
        <v/>
      </c>
      <c r="AB70" s="144" t="str">
        <f t="shared" si="4"/>
        <v/>
      </c>
      <c r="AC70" s="144" t="str">
        <f t="shared" si="4"/>
        <v/>
      </c>
      <c r="AD70" s="144" t="str">
        <f t="shared" si="4"/>
        <v/>
      </c>
      <c r="AE70" s="144" t="str">
        <f t="shared" si="4"/>
        <v/>
      </c>
      <c r="AF70" s="145" t="str">
        <f t="shared" si="4"/>
        <v/>
      </c>
      <c r="AG70" s="144" t="str">
        <f t="shared" si="4"/>
        <v/>
      </c>
      <c r="AH70" s="144" t="str">
        <f t="shared" si="4"/>
        <v/>
      </c>
      <c r="AI70" s="144" t="str">
        <f t="shared" si="4"/>
        <v/>
      </c>
      <c r="AJ70" s="144" t="str">
        <f t="shared" si="4"/>
        <v/>
      </c>
      <c r="AK70" s="144" t="str">
        <f t="shared" si="4"/>
        <v/>
      </c>
      <c r="AL70" s="144" t="str">
        <f t="shared" si="4"/>
        <v/>
      </c>
      <c r="AM70" s="145" t="str">
        <f t="shared" si="4"/>
        <v/>
      </c>
      <c r="AN70" s="144" t="str">
        <f t="shared" si="4"/>
        <v/>
      </c>
      <c r="AO70" s="144" t="str">
        <f t="shared" si="4"/>
        <v/>
      </c>
      <c r="AP70" s="144" t="str">
        <f t="shared" si="4"/>
        <v/>
      </c>
      <c r="AQ70" s="144" t="str">
        <f t="shared" si="4"/>
        <v/>
      </c>
      <c r="AR70" s="144" t="str">
        <f t="shared" si="4"/>
        <v/>
      </c>
      <c r="AS70" s="144" t="str">
        <f t="shared" si="4"/>
        <v/>
      </c>
      <c r="AT70" s="145" t="str">
        <f t="shared" si="4"/>
        <v/>
      </c>
      <c r="AU70" s="144" t="str">
        <f t="shared" si="4"/>
        <v/>
      </c>
      <c r="AV70" s="144" t="str">
        <f t="shared" si="4"/>
        <v/>
      </c>
      <c r="AW70" s="145" t="str">
        <f t="shared" si="4"/>
        <v/>
      </c>
      <c r="AX70" s="218"/>
      <c r="AY70" s="219"/>
      <c r="AZ70" s="219"/>
      <c r="BA70" s="220"/>
      <c r="BB70" s="203"/>
      <c r="BC70" s="204"/>
      <c r="BD70" s="204"/>
      <c r="BE70" s="204"/>
      <c r="BF70" s="205"/>
    </row>
    <row r="71" spans="2:73" ht="18.75" customHeight="1" thickBot="1" x14ac:dyDescent="0.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221"/>
      <c r="AY71" s="222"/>
      <c r="AZ71" s="222"/>
      <c r="BA71" s="223"/>
      <c r="BB71" s="206"/>
      <c r="BC71" s="207"/>
      <c r="BD71" s="207"/>
      <c r="BE71" s="207"/>
      <c r="BF71" s="208"/>
    </row>
    <row r="72" spans="2:73" ht="13.5" customHeight="1" x14ac:dyDescent="0.45">
      <c r="C72" s="18"/>
      <c r="D72" s="18"/>
      <c r="E72" s="18"/>
      <c r="F72" s="18"/>
      <c r="G72" s="26"/>
      <c r="H72" s="27"/>
      <c r="AF72" s="9"/>
    </row>
    <row r="73" spans="2:73" ht="11.4" customHeight="1" x14ac:dyDescent="0.45">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5">
      <c r="C75" s="15"/>
      <c r="D75" s="15"/>
      <c r="E75" s="15"/>
      <c r="F75" s="15"/>
      <c r="G75" s="15"/>
      <c r="H75" s="9"/>
      <c r="I75" s="9"/>
    </row>
    <row r="76" spans="2:73" ht="20.25" customHeight="1" x14ac:dyDescent="0.45">
      <c r="C76" s="15"/>
      <c r="D76" s="15"/>
      <c r="E76" s="15"/>
      <c r="F76" s="15"/>
      <c r="G76" s="15"/>
      <c r="H76" s="9"/>
      <c r="I76" s="9"/>
    </row>
    <row r="77" spans="2:73" ht="20.25" customHeight="1" x14ac:dyDescent="0.45">
      <c r="C77" s="9"/>
      <c r="D77" s="9"/>
      <c r="E77" s="9"/>
      <c r="F77" s="9"/>
      <c r="G77" s="9"/>
    </row>
    <row r="78" spans="2:73" ht="20.25" customHeight="1" x14ac:dyDescent="0.45">
      <c r="C78" s="9"/>
      <c r="D78" s="9"/>
      <c r="E78" s="9"/>
      <c r="F78" s="9"/>
      <c r="G78" s="9"/>
    </row>
    <row r="79" spans="2:73" ht="20.25" customHeight="1" x14ac:dyDescent="0.45">
      <c r="C79" s="9"/>
      <c r="D79" s="9"/>
      <c r="E79" s="9"/>
      <c r="F79" s="9"/>
      <c r="G79" s="9"/>
    </row>
    <row r="80" spans="2:73" ht="20.25" customHeight="1" x14ac:dyDescent="0.45">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3:BA24">
    <cfRule type="expression" dxfId="131" priority="493">
      <formula>INDIRECT(ADDRESS(ROW(),COLUMN()))=TRUNC(INDIRECT(ADDRESS(ROW(),COLUMN())))</formula>
    </cfRule>
  </conditionalFormatting>
  <conditionalFormatting sqref="S26:BA27">
    <cfRule type="expression" dxfId="130" priority="232">
      <formula>INDIRECT(ADDRESS(ROW(),COLUMN()))=TRUNC(INDIRECT(ADDRESS(ROW(),COLUMN())))</formula>
    </cfRule>
  </conditionalFormatting>
  <conditionalFormatting sqref="S29:BA30">
    <cfRule type="expression" dxfId="129" priority="211">
      <formula>INDIRECT(ADDRESS(ROW(),COLUMN()))=TRUNC(INDIRECT(ADDRESS(ROW(),COLUMN())))</formula>
    </cfRule>
  </conditionalFormatting>
  <conditionalFormatting sqref="S32:BA33">
    <cfRule type="expression" dxfId="128" priority="190">
      <formula>INDIRECT(ADDRESS(ROW(),COLUMN()))=TRUNC(INDIRECT(ADDRESS(ROW(),COLUMN())))</formula>
    </cfRule>
  </conditionalFormatting>
  <conditionalFormatting sqref="S35:BA36">
    <cfRule type="expression" dxfId="127" priority="169">
      <formula>INDIRECT(ADDRESS(ROW(),COLUMN()))=TRUNC(INDIRECT(ADDRESS(ROW(),COLUMN())))</formula>
    </cfRule>
  </conditionalFormatting>
  <conditionalFormatting sqref="S38:BA39">
    <cfRule type="expression" dxfId="126" priority="148">
      <formula>INDIRECT(ADDRESS(ROW(),COLUMN()))=TRUNC(INDIRECT(ADDRESS(ROW(),COLUMN())))</formula>
    </cfRule>
  </conditionalFormatting>
  <conditionalFormatting sqref="S41:BA42">
    <cfRule type="expression" dxfId="125" priority="127">
      <formula>INDIRECT(ADDRESS(ROW(),COLUMN()))=TRUNC(INDIRECT(ADDRESS(ROW(),COLUMN())))</formula>
    </cfRule>
  </conditionalFormatting>
  <conditionalFormatting sqref="S44:BA45">
    <cfRule type="expression" dxfId="124" priority="106">
      <formula>INDIRECT(ADDRESS(ROW(),COLUMN()))=TRUNC(INDIRECT(ADDRESS(ROW(),COLUMN())))</formula>
    </cfRule>
  </conditionalFormatting>
  <conditionalFormatting sqref="S47:BA48">
    <cfRule type="expression" dxfId="123" priority="85">
      <formula>INDIRECT(ADDRESS(ROW(),COLUMN()))=TRUNC(INDIRECT(ADDRESS(ROW(),COLUMN())))</formula>
    </cfRule>
  </conditionalFormatting>
  <conditionalFormatting sqref="S50:BA51">
    <cfRule type="expression" dxfId="122" priority="64">
      <formula>INDIRECT(ADDRESS(ROW(),COLUMN()))=TRUNC(INDIRECT(ADDRESS(ROW(),COLUMN())))</formula>
    </cfRule>
  </conditionalFormatting>
  <conditionalFormatting sqref="S53:BA54">
    <cfRule type="expression" dxfId="121" priority="43">
      <formula>INDIRECT(ADDRESS(ROW(),COLUMN()))=TRUNC(INDIRECT(ADDRESS(ROW(),COLUMN())))</formula>
    </cfRule>
  </conditionalFormatting>
  <conditionalFormatting sqref="S56:BA57">
    <cfRule type="expression" dxfId="120" priority="22">
      <formula>INDIRECT(ADDRESS(ROW(),COLUMN()))=TRUNC(INDIRECT(ADDRESS(ROW(),COLUMN())))</formula>
    </cfRule>
  </conditionalFormatting>
  <conditionalFormatting sqref="S59:BA60">
    <cfRule type="expression" dxfId="119" priority="1">
      <formula>INDIRECT(ADDRESS(ROW(),COLUMN()))=TRUNC(INDIRECT(ADDRESS(ROW(),COLUMN())))</formula>
    </cfRule>
  </conditionalFormatting>
  <conditionalFormatting sqref="S62:BA71">
    <cfRule type="expression" dxfId="118" priority="783">
      <formula>INDIRECT(ADDRESS(ROW(),COLUMN()))=TRUNC(INDIRECT(ADDRESS(ROW(),COLUMN())))</formula>
    </cfRule>
  </conditionalFormatting>
  <conditionalFormatting sqref="BC14:BD14">
    <cfRule type="expression" dxfId="117" priority="509">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0"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U341"/>
  <sheetViews>
    <sheetView showGridLines="0" view="pageBreakPreview" zoomScale="70" zoomScaleNormal="70" zoomScaleSheetLayoutView="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5">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5">
      <c r="G3" s="5"/>
      <c r="J3" s="5"/>
      <c r="L3" s="7"/>
      <c r="M3" s="7"/>
      <c r="N3" s="7"/>
      <c r="O3" s="7"/>
      <c r="P3" s="7"/>
      <c r="Q3" s="7"/>
      <c r="R3" s="7"/>
      <c r="Z3" s="95"/>
      <c r="AA3" s="95"/>
      <c r="AB3" s="95"/>
      <c r="AC3" s="96"/>
      <c r="AD3" s="95"/>
      <c r="BA3" s="39" t="s">
        <v>107</v>
      </c>
      <c r="BB3" s="385" t="s">
        <v>151</v>
      </c>
      <c r="BC3" s="386"/>
      <c r="BD3" s="386"/>
      <c r="BE3" s="38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5">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5">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5">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5">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5">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2"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2" x14ac:dyDescent="0.45">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5">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5">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5">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5">
      <c r="B22" s="336">
        <v>1</v>
      </c>
      <c r="C22" s="337"/>
      <c r="D22" s="338"/>
      <c r="E22" s="339"/>
      <c r="F22" s="74"/>
      <c r="G22" s="340"/>
      <c r="H22" s="341"/>
      <c r="I22" s="342"/>
      <c r="J22" s="342"/>
      <c r="K22" s="343"/>
      <c r="L22" s="344"/>
      <c r="M22" s="345"/>
      <c r="N22" s="345"/>
      <c r="O22" s="346"/>
      <c r="P22" s="347" t="s">
        <v>49</v>
      </c>
      <c r="Q22" s="348"/>
      <c r="R22" s="349"/>
      <c r="S22" s="162"/>
      <c r="T22" s="161"/>
      <c r="U22" s="161"/>
      <c r="V22" s="161"/>
      <c r="W22" s="161"/>
      <c r="X22" s="161"/>
      <c r="Y22" s="163"/>
      <c r="Z22" s="162"/>
      <c r="AA22" s="161"/>
      <c r="AB22" s="161"/>
      <c r="AC22" s="161"/>
      <c r="AD22" s="161"/>
      <c r="AE22" s="161"/>
      <c r="AF22" s="163"/>
      <c r="AG22" s="162"/>
      <c r="AH22" s="161"/>
      <c r="AI22" s="161"/>
      <c r="AJ22" s="161"/>
      <c r="AK22" s="161"/>
      <c r="AL22" s="161"/>
      <c r="AM22" s="163"/>
      <c r="AN22" s="162"/>
      <c r="AO22" s="161"/>
      <c r="AP22" s="161"/>
      <c r="AQ22" s="161"/>
      <c r="AR22" s="161"/>
      <c r="AS22" s="161"/>
      <c r="AT22" s="163"/>
      <c r="AU22" s="162"/>
      <c r="AV22" s="161"/>
      <c r="AW22" s="161"/>
      <c r="AX22" s="408"/>
      <c r="AY22" s="409"/>
      <c r="AZ22" s="410"/>
      <c r="BA22" s="411"/>
      <c r="BB22" s="292"/>
      <c r="BC22" s="293"/>
      <c r="BD22" s="293"/>
      <c r="BE22" s="293"/>
      <c r="BF22" s="294"/>
    </row>
    <row r="23" spans="2:58" ht="20.25" customHeight="1" x14ac:dyDescent="0.45">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IF($BB$3="４週",AX23/4,IF($BB$3="暦月",'通所型サービス（100名）'!AX23/('通所型サービス（100名）'!$BB$8/7),""))</f>
        <v>0</v>
      </c>
      <c r="BA23" s="239"/>
      <c r="BB23" s="264"/>
      <c r="BC23" s="265"/>
      <c r="BD23" s="265"/>
      <c r="BE23" s="265"/>
      <c r="BF23" s="266"/>
    </row>
    <row r="24" spans="2:58" ht="20.25" customHeight="1" x14ac:dyDescent="0.45">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IF($BB$3="４週",AX24/4,IF($BB$3="暦月",'通所型サービス（100名）'!AX24/('通所型サービス（100名）'!$BB$8/7),""))</f>
        <v>0</v>
      </c>
      <c r="BA24" s="246"/>
      <c r="BB24" s="267"/>
      <c r="BC24" s="268"/>
      <c r="BD24" s="268"/>
      <c r="BE24" s="268"/>
      <c r="BF24" s="269"/>
    </row>
    <row r="25" spans="2:58" ht="20.25" customHeight="1" x14ac:dyDescent="0.45">
      <c r="B25" s="273">
        <f>B22+1</f>
        <v>2</v>
      </c>
      <c r="C25" s="295"/>
      <c r="D25" s="296"/>
      <c r="E25" s="297"/>
      <c r="F25" s="77"/>
      <c r="G25" s="179"/>
      <c r="H25" s="182"/>
      <c r="I25" s="183"/>
      <c r="J25" s="183"/>
      <c r="K25" s="184"/>
      <c r="L25" s="186"/>
      <c r="M25" s="187"/>
      <c r="N25" s="187"/>
      <c r="O25" s="188"/>
      <c r="P25" s="195" t="s">
        <v>49</v>
      </c>
      <c r="Q25" s="196"/>
      <c r="R25" s="197"/>
      <c r="S25" s="162"/>
      <c r="T25" s="161"/>
      <c r="U25" s="161"/>
      <c r="V25" s="161"/>
      <c r="W25" s="161"/>
      <c r="X25" s="161"/>
      <c r="Y25" s="163"/>
      <c r="Z25" s="162"/>
      <c r="AA25" s="161"/>
      <c r="AB25" s="161"/>
      <c r="AC25" s="161"/>
      <c r="AD25" s="161"/>
      <c r="AE25" s="161"/>
      <c r="AF25" s="163"/>
      <c r="AG25" s="162"/>
      <c r="AH25" s="161"/>
      <c r="AI25" s="161"/>
      <c r="AJ25" s="161"/>
      <c r="AK25" s="161"/>
      <c r="AL25" s="161"/>
      <c r="AM25" s="163"/>
      <c r="AN25" s="162"/>
      <c r="AO25" s="161"/>
      <c r="AP25" s="161"/>
      <c r="AQ25" s="161"/>
      <c r="AR25" s="161"/>
      <c r="AS25" s="161"/>
      <c r="AT25" s="163"/>
      <c r="AU25" s="162"/>
      <c r="AV25" s="161"/>
      <c r="AW25" s="161"/>
      <c r="AX25" s="392"/>
      <c r="AY25" s="393"/>
      <c r="AZ25" s="394"/>
      <c r="BA25" s="395"/>
      <c r="BB25" s="261"/>
      <c r="BC25" s="262"/>
      <c r="BD25" s="262"/>
      <c r="BE25" s="262"/>
      <c r="BF25" s="263"/>
    </row>
    <row r="26" spans="2:58" ht="20.25" customHeight="1" x14ac:dyDescent="0.45">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IF($BB$3="４週",AX26/4,IF($BB$3="暦月",'通所型サービス（100名）'!AX26/('通所型サービス（100名）'!$BB$8/7),""))</f>
        <v>0</v>
      </c>
      <c r="BA26" s="239"/>
      <c r="BB26" s="264"/>
      <c r="BC26" s="265"/>
      <c r="BD26" s="265"/>
      <c r="BE26" s="265"/>
      <c r="BF26" s="266"/>
    </row>
    <row r="27" spans="2:58" ht="20.25" customHeight="1" x14ac:dyDescent="0.45">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IF($BB$3="４週",AX27/4,IF($BB$3="暦月",'通所型サービス（100名）'!AX27/('通所型サービス（100名）'!$BB$8/7),""))</f>
        <v>0</v>
      </c>
      <c r="BA27" s="246"/>
      <c r="BB27" s="267"/>
      <c r="BC27" s="268"/>
      <c r="BD27" s="268"/>
      <c r="BE27" s="268"/>
      <c r="BF27" s="269"/>
    </row>
    <row r="28" spans="2:58" ht="20.25" customHeight="1" x14ac:dyDescent="0.45">
      <c r="B28" s="273">
        <f>B25+1</f>
        <v>3</v>
      </c>
      <c r="C28" s="275"/>
      <c r="D28" s="276"/>
      <c r="E28" s="277"/>
      <c r="F28" s="77"/>
      <c r="G28" s="179"/>
      <c r="H28" s="182"/>
      <c r="I28" s="183"/>
      <c r="J28" s="183"/>
      <c r="K28" s="184"/>
      <c r="L28" s="186"/>
      <c r="M28" s="187"/>
      <c r="N28" s="187"/>
      <c r="O28" s="188"/>
      <c r="P28" s="195" t="s">
        <v>49</v>
      </c>
      <c r="Q28" s="196"/>
      <c r="R28" s="197"/>
      <c r="S28" s="162"/>
      <c r="T28" s="161"/>
      <c r="U28" s="161"/>
      <c r="V28" s="161"/>
      <c r="W28" s="161"/>
      <c r="X28" s="161"/>
      <c r="Y28" s="163"/>
      <c r="Z28" s="162"/>
      <c r="AA28" s="161"/>
      <c r="AB28" s="161"/>
      <c r="AC28" s="161"/>
      <c r="AD28" s="161"/>
      <c r="AE28" s="161"/>
      <c r="AF28" s="163"/>
      <c r="AG28" s="162"/>
      <c r="AH28" s="161"/>
      <c r="AI28" s="161"/>
      <c r="AJ28" s="161"/>
      <c r="AK28" s="161"/>
      <c r="AL28" s="161"/>
      <c r="AM28" s="163"/>
      <c r="AN28" s="162"/>
      <c r="AO28" s="161"/>
      <c r="AP28" s="161"/>
      <c r="AQ28" s="161"/>
      <c r="AR28" s="161"/>
      <c r="AS28" s="161"/>
      <c r="AT28" s="163"/>
      <c r="AU28" s="162"/>
      <c r="AV28" s="161"/>
      <c r="AW28" s="161"/>
      <c r="AX28" s="392"/>
      <c r="AY28" s="393"/>
      <c r="AZ28" s="394"/>
      <c r="BA28" s="395"/>
      <c r="BB28" s="261"/>
      <c r="BC28" s="262"/>
      <c r="BD28" s="262"/>
      <c r="BE28" s="262"/>
      <c r="BF28" s="263"/>
    </row>
    <row r="29" spans="2:58" ht="20.25" customHeight="1" x14ac:dyDescent="0.45">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IF($BB$3="４週",AX29/4,IF($BB$3="暦月",'通所型サービス（100名）'!AX29/('通所型サービス（100名）'!$BB$8/7),""))</f>
        <v>0</v>
      </c>
      <c r="BA29" s="239"/>
      <c r="BB29" s="264"/>
      <c r="BC29" s="265"/>
      <c r="BD29" s="265"/>
      <c r="BE29" s="265"/>
      <c r="BF29" s="266"/>
    </row>
    <row r="30" spans="2:58" ht="20.25" customHeight="1" x14ac:dyDescent="0.45">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IF($BB$3="４週",AX30/4,IF($BB$3="暦月",'通所型サービス（100名）'!AX30/('通所型サービス（100名）'!$BB$8/7),""))</f>
        <v>0</v>
      </c>
      <c r="BA30" s="246"/>
      <c r="BB30" s="267"/>
      <c r="BC30" s="268"/>
      <c r="BD30" s="268"/>
      <c r="BE30" s="268"/>
      <c r="BF30" s="269"/>
    </row>
    <row r="31" spans="2:58" ht="20.25" customHeight="1" x14ac:dyDescent="0.45">
      <c r="B31" s="273">
        <f>B28+1</f>
        <v>4</v>
      </c>
      <c r="C31" s="275"/>
      <c r="D31" s="276"/>
      <c r="E31" s="277"/>
      <c r="F31" s="77"/>
      <c r="G31" s="179"/>
      <c r="H31" s="182"/>
      <c r="I31" s="183"/>
      <c r="J31" s="183"/>
      <c r="K31" s="184"/>
      <c r="L31" s="186"/>
      <c r="M31" s="187"/>
      <c r="N31" s="187"/>
      <c r="O31" s="188"/>
      <c r="P31" s="195" t="s">
        <v>49</v>
      </c>
      <c r="Q31" s="196"/>
      <c r="R31" s="197"/>
      <c r="S31" s="162"/>
      <c r="T31" s="161"/>
      <c r="U31" s="161"/>
      <c r="V31" s="161"/>
      <c r="W31" s="161"/>
      <c r="X31" s="161"/>
      <c r="Y31" s="163"/>
      <c r="Z31" s="162"/>
      <c r="AA31" s="161"/>
      <c r="AB31" s="161"/>
      <c r="AC31" s="161"/>
      <c r="AD31" s="161"/>
      <c r="AE31" s="161"/>
      <c r="AF31" s="163"/>
      <c r="AG31" s="162"/>
      <c r="AH31" s="161"/>
      <c r="AI31" s="161"/>
      <c r="AJ31" s="161"/>
      <c r="AK31" s="161"/>
      <c r="AL31" s="161"/>
      <c r="AM31" s="163"/>
      <c r="AN31" s="162"/>
      <c r="AO31" s="161"/>
      <c r="AP31" s="161"/>
      <c r="AQ31" s="161"/>
      <c r="AR31" s="161"/>
      <c r="AS31" s="161"/>
      <c r="AT31" s="163"/>
      <c r="AU31" s="162"/>
      <c r="AV31" s="161"/>
      <c r="AW31" s="161"/>
      <c r="AX31" s="392"/>
      <c r="AY31" s="393"/>
      <c r="AZ31" s="394"/>
      <c r="BA31" s="395"/>
      <c r="BB31" s="261"/>
      <c r="BC31" s="262"/>
      <c r="BD31" s="262"/>
      <c r="BE31" s="262"/>
      <c r="BF31" s="263"/>
    </row>
    <row r="32" spans="2:58" ht="20.25" customHeight="1" x14ac:dyDescent="0.45">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IF($BB$3="４週",AX32/4,IF($BB$3="暦月",'通所型サービス（100名）'!AX32/('通所型サービス（100名）'!$BB$8/7),""))</f>
        <v>0</v>
      </c>
      <c r="BA32" s="239"/>
      <c r="BB32" s="264"/>
      <c r="BC32" s="265"/>
      <c r="BD32" s="265"/>
      <c r="BE32" s="265"/>
      <c r="BF32" s="266"/>
    </row>
    <row r="33" spans="2:58" ht="20.25" customHeight="1" x14ac:dyDescent="0.45">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IF($BB$3="４週",AX33/4,IF($BB$3="暦月",'通所型サービス（100名）'!AX33/('通所型サービス（100名）'!$BB$8/7),""))</f>
        <v>0</v>
      </c>
      <c r="BA33" s="246"/>
      <c r="BB33" s="267"/>
      <c r="BC33" s="268"/>
      <c r="BD33" s="268"/>
      <c r="BE33" s="268"/>
      <c r="BF33" s="269"/>
    </row>
    <row r="34" spans="2:58" ht="20.25" customHeight="1" x14ac:dyDescent="0.45">
      <c r="B34" s="273">
        <f>B31+1</f>
        <v>5</v>
      </c>
      <c r="C34" s="275"/>
      <c r="D34" s="276"/>
      <c r="E34" s="277"/>
      <c r="F34" s="77"/>
      <c r="G34" s="179"/>
      <c r="H34" s="182"/>
      <c r="I34" s="183"/>
      <c r="J34" s="183"/>
      <c r="K34" s="184"/>
      <c r="L34" s="186"/>
      <c r="M34" s="187"/>
      <c r="N34" s="187"/>
      <c r="O34" s="188"/>
      <c r="P34" s="195" t="s">
        <v>49</v>
      </c>
      <c r="Q34" s="196"/>
      <c r="R34" s="197"/>
      <c r="S34" s="162"/>
      <c r="T34" s="161"/>
      <c r="U34" s="161"/>
      <c r="V34" s="161"/>
      <c r="W34" s="161"/>
      <c r="X34" s="161"/>
      <c r="Y34" s="163"/>
      <c r="Z34" s="162"/>
      <c r="AA34" s="161"/>
      <c r="AB34" s="161"/>
      <c r="AC34" s="161"/>
      <c r="AD34" s="161"/>
      <c r="AE34" s="161"/>
      <c r="AF34" s="163"/>
      <c r="AG34" s="162"/>
      <c r="AH34" s="161"/>
      <c r="AI34" s="161"/>
      <c r="AJ34" s="161"/>
      <c r="AK34" s="161"/>
      <c r="AL34" s="161"/>
      <c r="AM34" s="163"/>
      <c r="AN34" s="162"/>
      <c r="AO34" s="161"/>
      <c r="AP34" s="161"/>
      <c r="AQ34" s="161"/>
      <c r="AR34" s="161"/>
      <c r="AS34" s="161"/>
      <c r="AT34" s="163"/>
      <c r="AU34" s="162"/>
      <c r="AV34" s="161"/>
      <c r="AW34" s="161"/>
      <c r="AX34" s="392"/>
      <c r="AY34" s="393"/>
      <c r="AZ34" s="394"/>
      <c r="BA34" s="395"/>
      <c r="BB34" s="261"/>
      <c r="BC34" s="262"/>
      <c r="BD34" s="262"/>
      <c r="BE34" s="262"/>
      <c r="BF34" s="263"/>
    </row>
    <row r="35" spans="2:58" ht="20.25" customHeight="1" x14ac:dyDescent="0.45">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IF($BB$3="４週",AX35/4,IF($BB$3="暦月",'通所型サービス（100名）'!AX35/('通所型サービス（100名）'!$BB$8/7),""))</f>
        <v>0</v>
      </c>
      <c r="BA35" s="239"/>
      <c r="BB35" s="264"/>
      <c r="BC35" s="265"/>
      <c r="BD35" s="265"/>
      <c r="BE35" s="265"/>
      <c r="BF35" s="266"/>
    </row>
    <row r="36" spans="2:58" ht="20.25" customHeight="1" x14ac:dyDescent="0.45">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IF($BB$3="４週",AX36/4,IF($BB$3="暦月",'通所型サービス（100名）'!AX36/('通所型サービス（100名）'!$BB$8/7),""))</f>
        <v>0</v>
      </c>
      <c r="BA36" s="246"/>
      <c r="BB36" s="267"/>
      <c r="BC36" s="268"/>
      <c r="BD36" s="268"/>
      <c r="BE36" s="268"/>
      <c r="BF36" s="269"/>
    </row>
    <row r="37" spans="2:58" ht="20.25" customHeight="1" x14ac:dyDescent="0.45">
      <c r="B37" s="273">
        <f>B34+1</f>
        <v>6</v>
      </c>
      <c r="C37" s="275"/>
      <c r="D37" s="276"/>
      <c r="E37" s="277"/>
      <c r="F37" s="77"/>
      <c r="G37" s="179"/>
      <c r="H37" s="182"/>
      <c r="I37" s="183"/>
      <c r="J37" s="183"/>
      <c r="K37" s="184"/>
      <c r="L37" s="186"/>
      <c r="M37" s="187"/>
      <c r="N37" s="187"/>
      <c r="O37" s="188"/>
      <c r="P37" s="195" t="s">
        <v>49</v>
      </c>
      <c r="Q37" s="196"/>
      <c r="R37" s="197"/>
      <c r="S37" s="162"/>
      <c r="T37" s="161"/>
      <c r="U37" s="161"/>
      <c r="V37" s="161"/>
      <c r="W37" s="161"/>
      <c r="X37" s="161"/>
      <c r="Y37" s="163"/>
      <c r="Z37" s="162"/>
      <c r="AA37" s="161"/>
      <c r="AB37" s="161"/>
      <c r="AC37" s="161"/>
      <c r="AD37" s="161"/>
      <c r="AE37" s="161"/>
      <c r="AF37" s="163"/>
      <c r="AG37" s="162"/>
      <c r="AH37" s="161"/>
      <c r="AI37" s="161"/>
      <c r="AJ37" s="161"/>
      <c r="AK37" s="161"/>
      <c r="AL37" s="161"/>
      <c r="AM37" s="163"/>
      <c r="AN37" s="162"/>
      <c r="AO37" s="161"/>
      <c r="AP37" s="161"/>
      <c r="AQ37" s="161"/>
      <c r="AR37" s="161"/>
      <c r="AS37" s="161"/>
      <c r="AT37" s="163"/>
      <c r="AU37" s="162"/>
      <c r="AV37" s="161"/>
      <c r="AW37" s="161"/>
      <c r="AX37" s="392"/>
      <c r="AY37" s="393"/>
      <c r="AZ37" s="394"/>
      <c r="BA37" s="395"/>
      <c r="BB37" s="261"/>
      <c r="BC37" s="262"/>
      <c r="BD37" s="262"/>
      <c r="BE37" s="262"/>
      <c r="BF37" s="263"/>
    </row>
    <row r="38" spans="2:58" ht="20.25" customHeight="1" x14ac:dyDescent="0.45">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IF($BB$3="４週",AX38/4,IF($BB$3="暦月",'通所型サービス（100名）'!AX38/('通所型サービス（100名）'!$BB$8/7),""))</f>
        <v>0</v>
      </c>
      <c r="BA38" s="239"/>
      <c r="BB38" s="264"/>
      <c r="BC38" s="265"/>
      <c r="BD38" s="265"/>
      <c r="BE38" s="265"/>
      <c r="BF38" s="266"/>
    </row>
    <row r="39" spans="2:58" ht="20.25" customHeight="1" x14ac:dyDescent="0.45">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IF($BB$3="４週",AX39/4,IF($BB$3="暦月",'通所型サービス（100名）'!AX39/('通所型サービス（100名）'!$BB$8/7),""))</f>
        <v>0</v>
      </c>
      <c r="BA39" s="246"/>
      <c r="BB39" s="267"/>
      <c r="BC39" s="268"/>
      <c r="BD39" s="268"/>
      <c r="BE39" s="268"/>
      <c r="BF39" s="269"/>
    </row>
    <row r="40" spans="2:58" ht="20.25" customHeight="1" x14ac:dyDescent="0.45">
      <c r="B40" s="273">
        <f>B37+1</f>
        <v>7</v>
      </c>
      <c r="C40" s="275"/>
      <c r="D40" s="276"/>
      <c r="E40" s="277"/>
      <c r="F40" s="77"/>
      <c r="G40" s="179"/>
      <c r="H40" s="182"/>
      <c r="I40" s="183"/>
      <c r="J40" s="183"/>
      <c r="K40" s="184"/>
      <c r="L40" s="186"/>
      <c r="M40" s="187"/>
      <c r="N40" s="187"/>
      <c r="O40" s="188"/>
      <c r="P40" s="195" t="s">
        <v>49</v>
      </c>
      <c r="Q40" s="196"/>
      <c r="R40" s="197"/>
      <c r="S40" s="162"/>
      <c r="T40" s="161"/>
      <c r="U40" s="161"/>
      <c r="V40" s="161"/>
      <c r="W40" s="161"/>
      <c r="X40" s="161"/>
      <c r="Y40" s="163"/>
      <c r="Z40" s="162"/>
      <c r="AA40" s="161"/>
      <c r="AB40" s="161"/>
      <c r="AC40" s="161"/>
      <c r="AD40" s="161"/>
      <c r="AE40" s="161"/>
      <c r="AF40" s="163"/>
      <c r="AG40" s="162"/>
      <c r="AH40" s="161"/>
      <c r="AI40" s="161"/>
      <c r="AJ40" s="161"/>
      <c r="AK40" s="161"/>
      <c r="AL40" s="161"/>
      <c r="AM40" s="163"/>
      <c r="AN40" s="162"/>
      <c r="AO40" s="161"/>
      <c r="AP40" s="161"/>
      <c r="AQ40" s="161"/>
      <c r="AR40" s="161"/>
      <c r="AS40" s="161"/>
      <c r="AT40" s="163"/>
      <c r="AU40" s="162"/>
      <c r="AV40" s="161"/>
      <c r="AW40" s="161"/>
      <c r="AX40" s="392"/>
      <c r="AY40" s="393"/>
      <c r="AZ40" s="394"/>
      <c r="BA40" s="395"/>
      <c r="BB40" s="261"/>
      <c r="BC40" s="262"/>
      <c r="BD40" s="262"/>
      <c r="BE40" s="262"/>
      <c r="BF40" s="263"/>
    </row>
    <row r="41" spans="2:58" ht="20.25" customHeight="1" x14ac:dyDescent="0.45">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IF($BB$3="４週",AX41/4,IF($BB$3="暦月",'通所型サービス（100名）'!AX41/('通所型サービス（100名）'!$BB$8/7),""))</f>
        <v>0</v>
      </c>
      <c r="BA41" s="239"/>
      <c r="BB41" s="264"/>
      <c r="BC41" s="265"/>
      <c r="BD41" s="265"/>
      <c r="BE41" s="265"/>
      <c r="BF41" s="266"/>
    </row>
    <row r="42" spans="2:58" ht="20.25" customHeight="1" x14ac:dyDescent="0.45">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IF($BB$3="４週",AX42/4,IF($BB$3="暦月",'通所型サービス（100名）'!AX42/('通所型サービス（100名）'!$BB$8/7),""))</f>
        <v>0</v>
      </c>
      <c r="BA42" s="246"/>
      <c r="BB42" s="267"/>
      <c r="BC42" s="268"/>
      <c r="BD42" s="268"/>
      <c r="BE42" s="268"/>
      <c r="BF42" s="269"/>
    </row>
    <row r="43" spans="2:58" ht="20.25" customHeight="1" x14ac:dyDescent="0.45">
      <c r="B43" s="273">
        <f>B40+1</f>
        <v>8</v>
      </c>
      <c r="C43" s="275"/>
      <c r="D43" s="276"/>
      <c r="E43" s="277"/>
      <c r="F43" s="77"/>
      <c r="G43" s="179"/>
      <c r="H43" s="182"/>
      <c r="I43" s="183"/>
      <c r="J43" s="183"/>
      <c r="K43" s="184"/>
      <c r="L43" s="186"/>
      <c r="M43" s="187"/>
      <c r="N43" s="187"/>
      <c r="O43" s="188"/>
      <c r="P43" s="195" t="s">
        <v>49</v>
      </c>
      <c r="Q43" s="196"/>
      <c r="R43" s="197"/>
      <c r="S43" s="162"/>
      <c r="T43" s="161"/>
      <c r="U43" s="161"/>
      <c r="V43" s="161"/>
      <c r="W43" s="161"/>
      <c r="X43" s="161"/>
      <c r="Y43" s="163"/>
      <c r="Z43" s="162"/>
      <c r="AA43" s="161"/>
      <c r="AB43" s="161"/>
      <c r="AC43" s="161"/>
      <c r="AD43" s="161"/>
      <c r="AE43" s="161"/>
      <c r="AF43" s="163"/>
      <c r="AG43" s="162"/>
      <c r="AH43" s="161"/>
      <c r="AI43" s="161"/>
      <c r="AJ43" s="161"/>
      <c r="AK43" s="161"/>
      <c r="AL43" s="161"/>
      <c r="AM43" s="163"/>
      <c r="AN43" s="162"/>
      <c r="AO43" s="161"/>
      <c r="AP43" s="161"/>
      <c r="AQ43" s="161"/>
      <c r="AR43" s="161"/>
      <c r="AS43" s="161"/>
      <c r="AT43" s="163"/>
      <c r="AU43" s="162"/>
      <c r="AV43" s="161"/>
      <c r="AW43" s="161"/>
      <c r="AX43" s="392"/>
      <c r="AY43" s="393"/>
      <c r="AZ43" s="394"/>
      <c r="BA43" s="395"/>
      <c r="BB43" s="261"/>
      <c r="BC43" s="262"/>
      <c r="BD43" s="262"/>
      <c r="BE43" s="262"/>
      <c r="BF43" s="263"/>
    </row>
    <row r="44" spans="2:58" ht="20.25" customHeight="1" x14ac:dyDescent="0.45">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IF($BB$3="４週",AX44/4,IF($BB$3="暦月",'通所型サービス（100名）'!AX44/('通所型サービス（100名）'!$BB$8/7),""))</f>
        <v>0</v>
      </c>
      <c r="BA44" s="239"/>
      <c r="BB44" s="264"/>
      <c r="BC44" s="265"/>
      <c r="BD44" s="265"/>
      <c r="BE44" s="265"/>
      <c r="BF44" s="266"/>
    </row>
    <row r="45" spans="2:58" ht="20.25" customHeight="1" x14ac:dyDescent="0.45">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IF($BB$3="４週",AX45/4,IF($BB$3="暦月",'通所型サービス（100名）'!AX45/('通所型サービス（100名）'!$BB$8/7),""))</f>
        <v>0</v>
      </c>
      <c r="BA45" s="246"/>
      <c r="BB45" s="267"/>
      <c r="BC45" s="268"/>
      <c r="BD45" s="268"/>
      <c r="BE45" s="268"/>
      <c r="BF45" s="269"/>
    </row>
    <row r="46" spans="2:58" ht="20.25" customHeight="1" x14ac:dyDescent="0.45">
      <c r="B46" s="273">
        <f>B43+1</f>
        <v>9</v>
      </c>
      <c r="C46" s="275"/>
      <c r="D46" s="276"/>
      <c r="E46" s="277"/>
      <c r="F46" s="77"/>
      <c r="G46" s="179"/>
      <c r="H46" s="182"/>
      <c r="I46" s="183"/>
      <c r="J46" s="183"/>
      <c r="K46" s="184"/>
      <c r="L46" s="186"/>
      <c r="M46" s="187"/>
      <c r="N46" s="187"/>
      <c r="O46" s="188"/>
      <c r="P46" s="195" t="s">
        <v>49</v>
      </c>
      <c r="Q46" s="196"/>
      <c r="R46" s="197"/>
      <c r="S46" s="162"/>
      <c r="T46" s="161"/>
      <c r="U46" s="161"/>
      <c r="V46" s="161"/>
      <c r="W46" s="161"/>
      <c r="X46" s="161"/>
      <c r="Y46" s="163"/>
      <c r="Z46" s="162"/>
      <c r="AA46" s="161"/>
      <c r="AB46" s="161"/>
      <c r="AC46" s="161"/>
      <c r="AD46" s="161"/>
      <c r="AE46" s="161"/>
      <c r="AF46" s="163"/>
      <c r="AG46" s="162"/>
      <c r="AH46" s="161"/>
      <c r="AI46" s="161"/>
      <c r="AJ46" s="161"/>
      <c r="AK46" s="161"/>
      <c r="AL46" s="161"/>
      <c r="AM46" s="163"/>
      <c r="AN46" s="162"/>
      <c r="AO46" s="161"/>
      <c r="AP46" s="161"/>
      <c r="AQ46" s="161"/>
      <c r="AR46" s="161"/>
      <c r="AS46" s="161"/>
      <c r="AT46" s="163"/>
      <c r="AU46" s="162"/>
      <c r="AV46" s="161"/>
      <c r="AW46" s="161"/>
      <c r="AX46" s="392"/>
      <c r="AY46" s="393"/>
      <c r="AZ46" s="394"/>
      <c r="BA46" s="395"/>
      <c r="BB46" s="261"/>
      <c r="BC46" s="262"/>
      <c r="BD46" s="262"/>
      <c r="BE46" s="262"/>
      <c r="BF46" s="263"/>
    </row>
    <row r="47" spans="2:58" ht="20.25" customHeight="1" x14ac:dyDescent="0.45">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IF($BB$3="４週",AX47/4,IF($BB$3="暦月",'通所型サービス（100名）'!AX47/('通所型サービス（100名）'!$BB$8/7),""))</f>
        <v>0</v>
      </c>
      <c r="BA47" s="239"/>
      <c r="BB47" s="264"/>
      <c r="BC47" s="265"/>
      <c r="BD47" s="265"/>
      <c r="BE47" s="265"/>
      <c r="BF47" s="266"/>
    </row>
    <row r="48" spans="2:58" ht="20.25" customHeight="1" x14ac:dyDescent="0.45">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IF($BB$3="４週",AX48/4,IF($BB$3="暦月",'通所型サービス（100名）'!AX48/('通所型サービス（100名）'!$BB$8/7),""))</f>
        <v>0</v>
      </c>
      <c r="BA48" s="246"/>
      <c r="BB48" s="267"/>
      <c r="BC48" s="268"/>
      <c r="BD48" s="268"/>
      <c r="BE48" s="268"/>
      <c r="BF48" s="269"/>
    </row>
    <row r="49" spans="2:58" ht="20.25" customHeight="1" x14ac:dyDescent="0.45">
      <c r="B49" s="273">
        <f>B46+1</f>
        <v>10</v>
      </c>
      <c r="C49" s="275"/>
      <c r="D49" s="276"/>
      <c r="E49" s="277"/>
      <c r="F49" s="77"/>
      <c r="G49" s="179"/>
      <c r="H49" s="182"/>
      <c r="I49" s="183"/>
      <c r="J49" s="183"/>
      <c r="K49" s="184"/>
      <c r="L49" s="186"/>
      <c r="M49" s="187"/>
      <c r="N49" s="187"/>
      <c r="O49" s="188"/>
      <c r="P49" s="195" t="s">
        <v>49</v>
      </c>
      <c r="Q49" s="196"/>
      <c r="R49" s="197"/>
      <c r="S49" s="162"/>
      <c r="T49" s="161"/>
      <c r="U49" s="161"/>
      <c r="V49" s="161"/>
      <c r="W49" s="161"/>
      <c r="X49" s="161"/>
      <c r="Y49" s="163"/>
      <c r="Z49" s="162"/>
      <c r="AA49" s="161"/>
      <c r="AB49" s="161"/>
      <c r="AC49" s="161"/>
      <c r="AD49" s="161"/>
      <c r="AE49" s="161"/>
      <c r="AF49" s="163"/>
      <c r="AG49" s="162"/>
      <c r="AH49" s="161"/>
      <c r="AI49" s="161"/>
      <c r="AJ49" s="161"/>
      <c r="AK49" s="161"/>
      <c r="AL49" s="161"/>
      <c r="AM49" s="163"/>
      <c r="AN49" s="162"/>
      <c r="AO49" s="161"/>
      <c r="AP49" s="161"/>
      <c r="AQ49" s="161"/>
      <c r="AR49" s="161"/>
      <c r="AS49" s="161"/>
      <c r="AT49" s="163"/>
      <c r="AU49" s="162"/>
      <c r="AV49" s="161"/>
      <c r="AW49" s="161"/>
      <c r="AX49" s="392"/>
      <c r="AY49" s="393"/>
      <c r="AZ49" s="394"/>
      <c r="BA49" s="395"/>
      <c r="BB49" s="261"/>
      <c r="BC49" s="262"/>
      <c r="BD49" s="262"/>
      <c r="BE49" s="262"/>
      <c r="BF49" s="263"/>
    </row>
    <row r="50" spans="2:58" ht="20.25" customHeight="1" x14ac:dyDescent="0.45">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IF($BB$3="４週",AX50/4,IF($BB$3="暦月",'通所型サービス（100名）'!AX50/('通所型サービス（100名）'!$BB$8/7),""))</f>
        <v>0</v>
      </c>
      <c r="BA50" s="239"/>
      <c r="BB50" s="264"/>
      <c r="BC50" s="265"/>
      <c r="BD50" s="265"/>
      <c r="BE50" s="265"/>
      <c r="BF50" s="266"/>
    </row>
    <row r="51" spans="2:58" ht="20.25" customHeight="1" x14ac:dyDescent="0.45">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IF($BB$3="４週",AX51/4,IF($BB$3="暦月",'通所型サービス（100名）'!AX51/('通所型サービス（100名）'!$BB$8/7),""))</f>
        <v>0</v>
      </c>
      <c r="BA51" s="246"/>
      <c r="BB51" s="267"/>
      <c r="BC51" s="268"/>
      <c r="BD51" s="268"/>
      <c r="BE51" s="268"/>
      <c r="BF51" s="269"/>
    </row>
    <row r="52" spans="2:58" ht="20.25" customHeight="1" x14ac:dyDescent="0.45">
      <c r="B52" s="273">
        <f>B49+1</f>
        <v>11</v>
      </c>
      <c r="C52" s="275"/>
      <c r="D52" s="276"/>
      <c r="E52" s="277"/>
      <c r="F52" s="77"/>
      <c r="G52" s="179"/>
      <c r="H52" s="182"/>
      <c r="I52" s="183"/>
      <c r="J52" s="183"/>
      <c r="K52" s="184"/>
      <c r="L52" s="186"/>
      <c r="M52" s="187"/>
      <c r="N52" s="187"/>
      <c r="O52" s="188"/>
      <c r="P52" s="195" t="s">
        <v>49</v>
      </c>
      <c r="Q52" s="196"/>
      <c r="R52" s="197"/>
      <c r="S52" s="162"/>
      <c r="T52" s="161"/>
      <c r="U52" s="161"/>
      <c r="V52" s="161"/>
      <c r="W52" s="161"/>
      <c r="X52" s="161"/>
      <c r="Y52" s="163"/>
      <c r="Z52" s="162"/>
      <c r="AA52" s="161"/>
      <c r="AB52" s="161"/>
      <c r="AC52" s="161"/>
      <c r="AD52" s="161"/>
      <c r="AE52" s="161"/>
      <c r="AF52" s="163"/>
      <c r="AG52" s="162"/>
      <c r="AH52" s="161"/>
      <c r="AI52" s="161"/>
      <c r="AJ52" s="161"/>
      <c r="AK52" s="161"/>
      <c r="AL52" s="161"/>
      <c r="AM52" s="163"/>
      <c r="AN52" s="162"/>
      <c r="AO52" s="161"/>
      <c r="AP52" s="161"/>
      <c r="AQ52" s="161"/>
      <c r="AR52" s="161"/>
      <c r="AS52" s="161"/>
      <c r="AT52" s="163"/>
      <c r="AU52" s="162"/>
      <c r="AV52" s="161"/>
      <c r="AW52" s="161"/>
      <c r="AX52" s="392"/>
      <c r="AY52" s="393"/>
      <c r="AZ52" s="394"/>
      <c r="BA52" s="395"/>
      <c r="BB52" s="261"/>
      <c r="BC52" s="262"/>
      <c r="BD52" s="262"/>
      <c r="BE52" s="262"/>
      <c r="BF52" s="263"/>
    </row>
    <row r="53" spans="2:58" ht="20.25" customHeight="1" x14ac:dyDescent="0.45">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IF($BB$3="４週",AX53/4,IF($BB$3="暦月",'通所型サービス（100名）'!AX53/('通所型サービス（100名）'!$BB$8/7),""))</f>
        <v>0</v>
      </c>
      <c r="BA53" s="239"/>
      <c r="BB53" s="264"/>
      <c r="BC53" s="265"/>
      <c r="BD53" s="265"/>
      <c r="BE53" s="265"/>
      <c r="BF53" s="266"/>
    </row>
    <row r="54" spans="2:58" ht="20.25" customHeight="1" x14ac:dyDescent="0.45">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IF($BB$3="４週",AX54/4,IF($BB$3="暦月",'通所型サービス（100名）'!AX54/('通所型サービス（100名）'!$BB$8/7),""))</f>
        <v>0</v>
      </c>
      <c r="BA54" s="246"/>
      <c r="BB54" s="267"/>
      <c r="BC54" s="268"/>
      <c r="BD54" s="268"/>
      <c r="BE54" s="268"/>
      <c r="BF54" s="269"/>
    </row>
    <row r="55" spans="2:58" ht="20.25" customHeight="1" x14ac:dyDescent="0.45">
      <c r="B55" s="273">
        <f>B52+1</f>
        <v>12</v>
      </c>
      <c r="C55" s="275"/>
      <c r="D55" s="276"/>
      <c r="E55" s="277"/>
      <c r="F55" s="77"/>
      <c r="G55" s="179"/>
      <c r="H55" s="182"/>
      <c r="I55" s="183"/>
      <c r="J55" s="183"/>
      <c r="K55" s="184"/>
      <c r="L55" s="186"/>
      <c r="M55" s="187"/>
      <c r="N55" s="187"/>
      <c r="O55" s="188"/>
      <c r="P55" s="195" t="s">
        <v>49</v>
      </c>
      <c r="Q55" s="196"/>
      <c r="R55" s="197"/>
      <c r="S55" s="162"/>
      <c r="T55" s="161"/>
      <c r="U55" s="161"/>
      <c r="V55" s="161"/>
      <c r="W55" s="161"/>
      <c r="X55" s="161"/>
      <c r="Y55" s="163"/>
      <c r="Z55" s="162"/>
      <c r="AA55" s="161"/>
      <c r="AB55" s="161"/>
      <c r="AC55" s="161"/>
      <c r="AD55" s="161"/>
      <c r="AE55" s="161"/>
      <c r="AF55" s="163"/>
      <c r="AG55" s="162"/>
      <c r="AH55" s="161"/>
      <c r="AI55" s="161"/>
      <c r="AJ55" s="161"/>
      <c r="AK55" s="161"/>
      <c r="AL55" s="161"/>
      <c r="AM55" s="163"/>
      <c r="AN55" s="162"/>
      <c r="AO55" s="161"/>
      <c r="AP55" s="161"/>
      <c r="AQ55" s="161"/>
      <c r="AR55" s="161"/>
      <c r="AS55" s="161"/>
      <c r="AT55" s="163"/>
      <c r="AU55" s="162"/>
      <c r="AV55" s="161"/>
      <c r="AW55" s="161"/>
      <c r="AX55" s="392"/>
      <c r="AY55" s="393"/>
      <c r="AZ55" s="394"/>
      <c r="BA55" s="395"/>
      <c r="BB55" s="228"/>
      <c r="BC55" s="187"/>
      <c r="BD55" s="187"/>
      <c r="BE55" s="187"/>
      <c r="BF55" s="188"/>
    </row>
    <row r="56" spans="2:58" ht="20.25" customHeight="1" x14ac:dyDescent="0.45">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IF($BB$3="４週",AX56/4,IF($BB$3="暦月",'通所型サービス（100名）'!AX56/('通所型サービス（100名）'!$BB$8/7),""))</f>
        <v>0</v>
      </c>
      <c r="BA56" s="239"/>
      <c r="BB56" s="229"/>
      <c r="BC56" s="190"/>
      <c r="BD56" s="190"/>
      <c r="BE56" s="190"/>
      <c r="BF56" s="191"/>
    </row>
    <row r="57" spans="2:58" ht="20.25" customHeight="1" x14ac:dyDescent="0.45">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IF($BB$3="４週",AX57/4,IF($BB$3="暦月",'通所型サービス（100名）'!AX57/('通所型サービス（100名）'!$BB$8/7),""))</f>
        <v>0</v>
      </c>
      <c r="BA57" s="246"/>
      <c r="BB57" s="289"/>
      <c r="BC57" s="193"/>
      <c r="BD57" s="193"/>
      <c r="BE57" s="193"/>
      <c r="BF57" s="194"/>
    </row>
    <row r="58" spans="2:58" ht="20.25" customHeight="1" x14ac:dyDescent="0.45">
      <c r="B58" s="273">
        <f>B55+1</f>
        <v>13</v>
      </c>
      <c r="C58" s="275"/>
      <c r="D58" s="276"/>
      <c r="E58" s="277"/>
      <c r="F58" s="77"/>
      <c r="G58" s="179"/>
      <c r="H58" s="182"/>
      <c r="I58" s="183"/>
      <c r="J58" s="183"/>
      <c r="K58" s="184"/>
      <c r="L58" s="186"/>
      <c r="M58" s="187"/>
      <c r="N58" s="187"/>
      <c r="O58" s="188"/>
      <c r="P58" s="195" t="s">
        <v>49</v>
      </c>
      <c r="Q58" s="196"/>
      <c r="R58" s="197"/>
      <c r="S58" s="162"/>
      <c r="T58" s="161"/>
      <c r="U58" s="161"/>
      <c r="V58" s="161"/>
      <c r="W58" s="161"/>
      <c r="X58" s="161"/>
      <c r="Y58" s="163"/>
      <c r="Z58" s="162"/>
      <c r="AA58" s="161"/>
      <c r="AB58" s="161"/>
      <c r="AC58" s="161"/>
      <c r="AD58" s="161"/>
      <c r="AE58" s="161"/>
      <c r="AF58" s="163"/>
      <c r="AG58" s="162"/>
      <c r="AH58" s="161"/>
      <c r="AI58" s="161"/>
      <c r="AJ58" s="161"/>
      <c r="AK58" s="161"/>
      <c r="AL58" s="161"/>
      <c r="AM58" s="163"/>
      <c r="AN58" s="162"/>
      <c r="AO58" s="161"/>
      <c r="AP58" s="161"/>
      <c r="AQ58" s="161"/>
      <c r="AR58" s="161"/>
      <c r="AS58" s="161"/>
      <c r="AT58" s="163"/>
      <c r="AU58" s="162"/>
      <c r="AV58" s="161"/>
      <c r="AW58" s="161"/>
      <c r="AX58" s="392"/>
      <c r="AY58" s="393"/>
      <c r="AZ58" s="394"/>
      <c r="BA58" s="395"/>
      <c r="BB58" s="228"/>
      <c r="BC58" s="187"/>
      <c r="BD58" s="187"/>
      <c r="BE58" s="187"/>
      <c r="BF58" s="188"/>
    </row>
    <row r="59" spans="2:58" ht="20.25" customHeight="1" x14ac:dyDescent="0.45">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IF($BB$3="４週",AX59/4,IF($BB$3="暦月",'通所型サービス（100名）'!AX59/('通所型サービス（100名）'!$BB$8/7),""))</f>
        <v>0</v>
      </c>
      <c r="BA59" s="239"/>
      <c r="BB59" s="229"/>
      <c r="BC59" s="190"/>
      <c r="BD59" s="190"/>
      <c r="BE59" s="190"/>
      <c r="BF59" s="191"/>
    </row>
    <row r="60" spans="2:58" ht="20.25" customHeight="1" x14ac:dyDescent="0.45">
      <c r="B60" s="273"/>
      <c r="C60" s="281"/>
      <c r="D60" s="282"/>
      <c r="E60" s="283"/>
      <c r="F60" s="94">
        <f>C58</f>
        <v>0</v>
      </c>
      <c r="G60" s="181"/>
      <c r="H60" s="185"/>
      <c r="I60" s="183"/>
      <c r="J60" s="183"/>
      <c r="K60" s="184"/>
      <c r="L60" s="192"/>
      <c r="M60" s="193"/>
      <c r="N60" s="193"/>
      <c r="O60" s="194"/>
      <c r="P60" s="270" t="s">
        <v>50</v>
      </c>
      <c r="Q60" s="271"/>
      <c r="R60" s="27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IF($BB$3="４週",AX60/4,IF($BB$3="暦月",'通所型サービス（100名）'!AX60/('通所型サービス（100名）'!$BB$8/7),""))</f>
        <v>0</v>
      </c>
      <c r="BA60" s="246"/>
      <c r="BB60" s="289"/>
      <c r="BC60" s="193"/>
      <c r="BD60" s="193"/>
      <c r="BE60" s="193"/>
      <c r="BF60" s="194"/>
    </row>
    <row r="61" spans="2:58" ht="20.25" customHeight="1" x14ac:dyDescent="0.45">
      <c r="B61" s="400">
        <f>B58+1</f>
        <v>14</v>
      </c>
      <c r="C61" s="278"/>
      <c r="D61" s="279"/>
      <c r="E61" s="280"/>
      <c r="F61" s="93"/>
      <c r="G61" s="401"/>
      <c r="H61" s="402"/>
      <c r="I61" s="403"/>
      <c r="J61" s="403"/>
      <c r="K61" s="404"/>
      <c r="L61" s="189"/>
      <c r="M61" s="190"/>
      <c r="N61" s="190"/>
      <c r="O61" s="191"/>
      <c r="P61" s="405" t="s">
        <v>49</v>
      </c>
      <c r="Q61" s="406"/>
      <c r="R61" s="407"/>
      <c r="S61" s="162"/>
      <c r="T61" s="161"/>
      <c r="U61" s="161"/>
      <c r="V61" s="161"/>
      <c r="W61" s="161"/>
      <c r="X61" s="161"/>
      <c r="Y61" s="163"/>
      <c r="Z61" s="162"/>
      <c r="AA61" s="161"/>
      <c r="AB61" s="161"/>
      <c r="AC61" s="161"/>
      <c r="AD61" s="161"/>
      <c r="AE61" s="161"/>
      <c r="AF61" s="163"/>
      <c r="AG61" s="162"/>
      <c r="AH61" s="161"/>
      <c r="AI61" s="161"/>
      <c r="AJ61" s="161"/>
      <c r="AK61" s="161"/>
      <c r="AL61" s="161"/>
      <c r="AM61" s="163"/>
      <c r="AN61" s="162"/>
      <c r="AO61" s="161"/>
      <c r="AP61" s="161"/>
      <c r="AQ61" s="161"/>
      <c r="AR61" s="161"/>
      <c r="AS61" s="161"/>
      <c r="AT61" s="163"/>
      <c r="AU61" s="162"/>
      <c r="AV61" s="161"/>
      <c r="AW61" s="161"/>
      <c r="AX61" s="396"/>
      <c r="AY61" s="397"/>
      <c r="AZ61" s="398"/>
      <c r="BA61" s="399"/>
      <c r="BB61" s="229"/>
      <c r="BC61" s="190"/>
      <c r="BD61" s="190"/>
      <c r="BE61" s="190"/>
      <c r="BF61" s="191"/>
    </row>
    <row r="62" spans="2:58" ht="20.25" customHeight="1" x14ac:dyDescent="0.45">
      <c r="B62" s="273"/>
      <c r="C62" s="278"/>
      <c r="D62" s="279"/>
      <c r="E62" s="280"/>
      <c r="F62" s="75"/>
      <c r="G62" s="180"/>
      <c r="H62" s="185"/>
      <c r="I62" s="183"/>
      <c r="J62" s="183"/>
      <c r="K62" s="184"/>
      <c r="L62" s="189"/>
      <c r="M62" s="190"/>
      <c r="N62" s="190"/>
      <c r="O62" s="191"/>
      <c r="P62" s="233" t="s">
        <v>15</v>
      </c>
      <c r="Q62" s="234"/>
      <c r="R62" s="235"/>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236">
        <f>IF($BB$3="４週",SUM(S62:AT62),IF($BB$3="暦月",SUM(S62:AW62),""))</f>
        <v>0</v>
      </c>
      <c r="AY62" s="237"/>
      <c r="AZ62" s="238">
        <f>IF($BB$3="４週",AX62/4,IF($BB$3="暦月",'通所型サービス（100名）'!AX62/('通所型サービス（100名）'!$BB$8/7),""))</f>
        <v>0</v>
      </c>
      <c r="BA62" s="239"/>
      <c r="BB62" s="229"/>
      <c r="BC62" s="190"/>
      <c r="BD62" s="190"/>
      <c r="BE62" s="190"/>
      <c r="BF62" s="191"/>
    </row>
    <row r="63" spans="2:58" ht="20.25" customHeight="1" x14ac:dyDescent="0.45">
      <c r="B63" s="273"/>
      <c r="C63" s="281"/>
      <c r="D63" s="282"/>
      <c r="E63" s="283"/>
      <c r="F63" s="94">
        <f>C61</f>
        <v>0</v>
      </c>
      <c r="G63" s="181"/>
      <c r="H63" s="185"/>
      <c r="I63" s="183"/>
      <c r="J63" s="183"/>
      <c r="K63" s="184"/>
      <c r="L63" s="192"/>
      <c r="M63" s="193"/>
      <c r="N63" s="193"/>
      <c r="O63" s="194"/>
      <c r="P63" s="270" t="s">
        <v>50</v>
      </c>
      <c r="Q63" s="271"/>
      <c r="R63" s="272"/>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243">
        <f>IF($BB$3="４週",SUM(S63:AT63),IF($BB$3="暦月",SUM(S63:AW63),""))</f>
        <v>0</v>
      </c>
      <c r="AY63" s="244"/>
      <c r="AZ63" s="245">
        <f>IF($BB$3="４週",AX63/4,IF($BB$3="暦月",'通所型サービス（100名）'!AX63/('通所型サービス（100名）'!$BB$8/7),""))</f>
        <v>0</v>
      </c>
      <c r="BA63" s="246"/>
      <c r="BB63" s="289"/>
      <c r="BC63" s="193"/>
      <c r="BD63" s="193"/>
      <c r="BE63" s="193"/>
      <c r="BF63" s="194"/>
    </row>
    <row r="64" spans="2:58" ht="20.25" customHeight="1" x14ac:dyDescent="0.45">
      <c r="B64" s="273">
        <f>B61+1</f>
        <v>15</v>
      </c>
      <c r="C64" s="275"/>
      <c r="D64" s="276"/>
      <c r="E64" s="277"/>
      <c r="F64" s="77"/>
      <c r="G64" s="179"/>
      <c r="H64" s="182"/>
      <c r="I64" s="183"/>
      <c r="J64" s="183"/>
      <c r="K64" s="184"/>
      <c r="L64" s="186"/>
      <c r="M64" s="187"/>
      <c r="N64" s="187"/>
      <c r="O64" s="188"/>
      <c r="P64" s="195" t="s">
        <v>49</v>
      </c>
      <c r="Q64" s="196"/>
      <c r="R64" s="197"/>
      <c r="S64" s="162"/>
      <c r="T64" s="161"/>
      <c r="U64" s="161"/>
      <c r="V64" s="161"/>
      <c r="W64" s="161"/>
      <c r="X64" s="161"/>
      <c r="Y64" s="163"/>
      <c r="Z64" s="162"/>
      <c r="AA64" s="161"/>
      <c r="AB64" s="161"/>
      <c r="AC64" s="161"/>
      <c r="AD64" s="161"/>
      <c r="AE64" s="161"/>
      <c r="AF64" s="163"/>
      <c r="AG64" s="162"/>
      <c r="AH64" s="161"/>
      <c r="AI64" s="161"/>
      <c r="AJ64" s="161"/>
      <c r="AK64" s="161"/>
      <c r="AL64" s="161"/>
      <c r="AM64" s="163"/>
      <c r="AN64" s="162"/>
      <c r="AO64" s="161"/>
      <c r="AP64" s="161"/>
      <c r="AQ64" s="161"/>
      <c r="AR64" s="161"/>
      <c r="AS64" s="161"/>
      <c r="AT64" s="163"/>
      <c r="AU64" s="162"/>
      <c r="AV64" s="161"/>
      <c r="AW64" s="161"/>
      <c r="AX64" s="392"/>
      <c r="AY64" s="393"/>
      <c r="AZ64" s="394"/>
      <c r="BA64" s="395"/>
      <c r="BB64" s="228"/>
      <c r="BC64" s="187"/>
      <c r="BD64" s="187"/>
      <c r="BE64" s="187"/>
      <c r="BF64" s="188"/>
    </row>
    <row r="65" spans="2:58" ht="20.25" customHeight="1" x14ac:dyDescent="0.45">
      <c r="B65" s="273"/>
      <c r="C65" s="278"/>
      <c r="D65" s="279"/>
      <c r="E65" s="280"/>
      <c r="F65" s="75"/>
      <c r="G65" s="180"/>
      <c r="H65" s="185"/>
      <c r="I65" s="183"/>
      <c r="J65" s="183"/>
      <c r="K65" s="184"/>
      <c r="L65" s="189"/>
      <c r="M65" s="190"/>
      <c r="N65" s="190"/>
      <c r="O65" s="191"/>
      <c r="P65" s="233" t="s">
        <v>15</v>
      </c>
      <c r="Q65" s="234"/>
      <c r="R65" s="235"/>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236">
        <f>IF($BB$3="４週",SUM(S65:AT65),IF($BB$3="暦月",SUM(S65:AW65),""))</f>
        <v>0</v>
      </c>
      <c r="AY65" s="237"/>
      <c r="AZ65" s="238">
        <f>IF($BB$3="４週",AX65/4,IF($BB$3="暦月",'通所型サービス（100名）'!AX65/('通所型サービス（100名）'!$BB$8/7),""))</f>
        <v>0</v>
      </c>
      <c r="BA65" s="239"/>
      <c r="BB65" s="229"/>
      <c r="BC65" s="190"/>
      <c r="BD65" s="190"/>
      <c r="BE65" s="190"/>
      <c r="BF65" s="191"/>
    </row>
    <row r="66" spans="2:58" ht="20.25" customHeight="1" x14ac:dyDescent="0.45">
      <c r="B66" s="273"/>
      <c r="C66" s="281"/>
      <c r="D66" s="282"/>
      <c r="E66" s="283"/>
      <c r="F66" s="94">
        <f>C64</f>
        <v>0</v>
      </c>
      <c r="G66" s="181"/>
      <c r="H66" s="185"/>
      <c r="I66" s="183"/>
      <c r="J66" s="183"/>
      <c r="K66" s="184"/>
      <c r="L66" s="192"/>
      <c r="M66" s="193"/>
      <c r="N66" s="193"/>
      <c r="O66" s="194"/>
      <c r="P66" s="270" t="s">
        <v>50</v>
      </c>
      <c r="Q66" s="271"/>
      <c r="R66" s="272"/>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243">
        <f>IF($BB$3="４週",SUM(S66:AT66),IF($BB$3="暦月",SUM(S66:AW66),""))</f>
        <v>0</v>
      </c>
      <c r="AY66" s="244"/>
      <c r="AZ66" s="245">
        <f>IF($BB$3="４週",AX66/4,IF($BB$3="暦月",'通所型サービス（100名）'!AX66/('通所型サービス（100名）'!$BB$8/7),""))</f>
        <v>0</v>
      </c>
      <c r="BA66" s="246"/>
      <c r="BB66" s="289"/>
      <c r="BC66" s="193"/>
      <c r="BD66" s="193"/>
      <c r="BE66" s="193"/>
      <c r="BF66" s="194"/>
    </row>
    <row r="67" spans="2:58" ht="20.25" customHeight="1" x14ac:dyDescent="0.45">
      <c r="B67" s="273">
        <f>B64+1</f>
        <v>16</v>
      </c>
      <c r="C67" s="275"/>
      <c r="D67" s="276"/>
      <c r="E67" s="277"/>
      <c r="F67" s="77"/>
      <c r="G67" s="179"/>
      <c r="H67" s="182"/>
      <c r="I67" s="183"/>
      <c r="J67" s="183"/>
      <c r="K67" s="184"/>
      <c r="L67" s="186"/>
      <c r="M67" s="187"/>
      <c r="N67" s="187"/>
      <c r="O67" s="188"/>
      <c r="P67" s="195" t="s">
        <v>49</v>
      </c>
      <c r="Q67" s="196"/>
      <c r="R67" s="197"/>
      <c r="S67" s="162"/>
      <c r="T67" s="161"/>
      <c r="U67" s="161"/>
      <c r="V67" s="161"/>
      <c r="W67" s="161"/>
      <c r="X67" s="161"/>
      <c r="Y67" s="163"/>
      <c r="Z67" s="162"/>
      <c r="AA67" s="161"/>
      <c r="AB67" s="161"/>
      <c r="AC67" s="161"/>
      <c r="AD67" s="161"/>
      <c r="AE67" s="161"/>
      <c r="AF67" s="163"/>
      <c r="AG67" s="162"/>
      <c r="AH67" s="161"/>
      <c r="AI67" s="161"/>
      <c r="AJ67" s="161"/>
      <c r="AK67" s="161"/>
      <c r="AL67" s="161"/>
      <c r="AM67" s="163"/>
      <c r="AN67" s="162"/>
      <c r="AO67" s="161"/>
      <c r="AP67" s="161"/>
      <c r="AQ67" s="161"/>
      <c r="AR67" s="161"/>
      <c r="AS67" s="161"/>
      <c r="AT67" s="163"/>
      <c r="AU67" s="162"/>
      <c r="AV67" s="161"/>
      <c r="AW67" s="161"/>
      <c r="AX67" s="392"/>
      <c r="AY67" s="393"/>
      <c r="AZ67" s="394"/>
      <c r="BA67" s="395"/>
      <c r="BB67" s="228"/>
      <c r="BC67" s="187"/>
      <c r="BD67" s="187"/>
      <c r="BE67" s="187"/>
      <c r="BF67" s="188"/>
    </row>
    <row r="68" spans="2:58" ht="20.25" customHeight="1" x14ac:dyDescent="0.45">
      <c r="B68" s="273"/>
      <c r="C68" s="278"/>
      <c r="D68" s="279"/>
      <c r="E68" s="280"/>
      <c r="F68" s="75"/>
      <c r="G68" s="180"/>
      <c r="H68" s="185"/>
      <c r="I68" s="183"/>
      <c r="J68" s="183"/>
      <c r="K68" s="184"/>
      <c r="L68" s="189"/>
      <c r="M68" s="190"/>
      <c r="N68" s="190"/>
      <c r="O68" s="191"/>
      <c r="P68" s="233" t="s">
        <v>15</v>
      </c>
      <c r="Q68" s="234"/>
      <c r="R68" s="235"/>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236">
        <f>IF($BB$3="４週",SUM(S68:AT68),IF($BB$3="暦月",SUM(S68:AW68),""))</f>
        <v>0</v>
      </c>
      <c r="AY68" s="237"/>
      <c r="AZ68" s="238">
        <f>IF($BB$3="４週",AX68/4,IF($BB$3="暦月",'通所型サービス（100名）'!AX68/('通所型サービス（100名）'!$BB$8/7),""))</f>
        <v>0</v>
      </c>
      <c r="BA68" s="239"/>
      <c r="BB68" s="229"/>
      <c r="BC68" s="190"/>
      <c r="BD68" s="190"/>
      <c r="BE68" s="190"/>
      <c r="BF68" s="191"/>
    </row>
    <row r="69" spans="2:58" ht="20.25" customHeight="1" x14ac:dyDescent="0.45">
      <c r="B69" s="273"/>
      <c r="C69" s="281"/>
      <c r="D69" s="282"/>
      <c r="E69" s="283"/>
      <c r="F69" s="94">
        <f>C67</f>
        <v>0</v>
      </c>
      <c r="G69" s="181"/>
      <c r="H69" s="185"/>
      <c r="I69" s="183"/>
      <c r="J69" s="183"/>
      <c r="K69" s="184"/>
      <c r="L69" s="192"/>
      <c r="M69" s="193"/>
      <c r="N69" s="193"/>
      <c r="O69" s="194"/>
      <c r="P69" s="270" t="s">
        <v>50</v>
      </c>
      <c r="Q69" s="271"/>
      <c r="R69" s="272"/>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243">
        <f>IF($BB$3="４週",SUM(S69:AT69),IF($BB$3="暦月",SUM(S69:AW69),""))</f>
        <v>0</v>
      </c>
      <c r="AY69" s="244"/>
      <c r="AZ69" s="245">
        <f>IF($BB$3="４週",AX69/4,IF($BB$3="暦月",'通所型サービス（100名）'!AX69/('通所型サービス（100名）'!$BB$8/7),""))</f>
        <v>0</v>
      </c>
      <c r="BA69" s="246"/>
      <c r="BB69" s="289"/>
      <c r="BC69" s="193"/>
      <c r="BD69" s="193"/>
      <c r="BE69" s="193"/>
      <c r="BF69" s="194"/>
    </row>
    <row r="70" spans="2:58" ht="20.25" customHeight="1" x14ac:dyDescent="0.45">
      <c r="B70" s="273">
        <f>B67+1</f>
        <v>17</v>
      </c>
      <c r="C70" s="275"/>
      <c r="D70" s="276"/>
      <c r="E70" s="277"/>
      <c r="F70" s="77"/>
      <c r="G70" s="179"/>
      <c r="H70" s="182"/>
      <c r="I70" s="183"/>
      <c r="J70" s="183"/>
      <c r="K70" s="184"/>
      <c r="L70" s="186"/>
      <c r="M70" s="187"/>
      <c r="N70" s="187"/>
      <c r="O70" s="188"/>
      <c r="P70" s="195" t="s">
        <v>49</v>
      </c>
      <c r="Q70" s="196"/>
      <c r="R70" s="197"/>
      <c r="S70" s="162"/>
      <c r="T70" s="161"/>
      <c r="U70" s="161"/>
      <c r="V70" s="161"/>
      <c r="W70" s="161"/>
      <c r="X70" s="161"/>
      <c r="Y70" s="163"/>
      <c r="Z70" s="162"/>
      <c r="AA70" s="161"/>
      <c r="AB70" s="161"/>
      <c r="AC70" s="161"/>
      <c r="AD70" s="161"/>
      <c r="AE70" s="161"/>
      <c r="AF70" s="163"/>
      <c r="AG70" s="162"/>
      <c r="AH70" s="161"/>
      <c r="AI70" s="161"/>
      <c r="AJ70" s="161"/>
      <c r="AK70" s="161"/>
      <c r="AL70" s="161"/>
      <c r="AM70" s="163"/>
      <c r="AN70" s="162"/>
      <c r="AO70" s="161"/>
      <c r="AP70" s="161"/>
      <c r="AQ70" s="161"/>
      <c r="AR70" s="161"/>
      <c r="AS70" s="161"/>
      <c r="AT70" s="163"/>
      <c r="AU70" s="162"/>
      <c r="AV70" s="161"/>
      <c r="AW70" s="161"/>
      <c r="AX70" s="392"/>
      <c r="AY70" s="393"/>
      <c r="AZ70" s="394"/>
      <c r="BA70" s="395"/>
      <c r="BB70" s="228"/>
      <c r="BC70" s="187"/>
      <c r="BD70" s="187"/>
      <c r="BE70" s="187"/>
      <c r="BF70" s="188"/>
    </row>
    <row r="71" spans="2:58" ht="20.25" customHeight="1" x14ac:dyDescent="0.45">
      <c r="B71" s="273"/>
      <c r="C71" s="278"/>
      <c r="D71" s="279"/>
      <c r="E71" s="280"/>
      <c r="F71" s="75"/>
      <c r="G71" s="180"/>
      <c r="H71" s="185"/>
      <c r="I71" s="183"/>
      <c r="J71" s="183"/>
      <c r="K71" s="184"/>
      <c r="L71" s="189"/>
      <c r="M71" s="190"/>
      <c r="N71" s="190"/>
      <c r="O71" s="191"/>
      <c r="P71" s="233" t="s">
        <v>15</v>
      </c>
      <c r="Q71" s="234"/>
      <c r="R71" s="235"/>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236">
        <f>IF($BB$3="４週",SUM(S71:AT71),IF($BB$3="暦月",SUM(S71:AW71),""))</f>
        <v>0</v>
      </c>
      <c r="AY71" s="237"/>
      <c r="AZ71" s="238">
        <f>IF($BB$3="４週",AX71/4,IF($BB$3="暦月",'通所型サービス（100名）'!AX71/('通所型サービス（100名）'!$BB$8/7),""))</f>
        <v>0</v>
      </c>
      <c r="BA71" s="239"/>
      <c r="BB71" s="229"/>
      <c r="BC71" s="190"/>
      <c r="BD71" s="190"/>
      <c r="BE71" s="190"/>
      <c r="BF71" s="191"/>
    </row>
    <row r="72" spans="2:58" ht="20.25" customHeight="1" x14ac:dyDescent="0.45">
      <c r="B72" s="273"/>
      <c r="C72" s="281"/>
      <c r="D72" s="282"/>
      <c r="E72" s="283"/>
      <c r="F72" s="94">
        <f>C70</f>
        <v>0</v>
      </c>
      <c r="G72" s="181"/>
      <c r="H72" s="185"/>
      <c r="I72" s="183"/>
      <c r="J72" s="183"/>
      <c r="K72" s="184"/>
      <c r="L72" s="192"/>
      <c r="M72" s="193"/>
      <c r="N72" s="193"/>
      <c r="O72" s="194"/>
      <c r="P72" s="270" t="s">
        <v>50</v>
      </c>
      <c r="Q72" s="271"/>
      <c r="R72" s="272"/>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243">
        <f>IF($BB$3="４週",SUM(S72:AT72),IF($BB$3="暦月",SUM(S72:AW72),""))</f>
        <v>0</v>
      </c>
      <c r="AY72" s="244"/>
      <c r="AZ72" s="245">
        <f>IF($BB$3="４週",AX72/4,IF($BB$3="暦月",'通所型サービス（100名）'!AX72/('通所型サービス（100名）'!$BB$8/7),""))</f>
        <v>0</v>
      </c>
      <c r="BA72" s="246"/>
      <c r="BB72" s="289"/>
      <c r="BC72" s="193"/>
      <c r="BD72" s="193"/>
      <c r="BE72" s="193"/>
      <c r="BF72" s="194"/>
    </row>
    <row r="73" spans="2:58" ht="20.25" customHeight="1" x14ac:dyDescent="0.45">
      <c r="B73" s="273">
        <f>B70+1</f>
        <v>18</v>
      </c>
      <c r="C73" s="275"/>
      <c r="D73" s="276"/>
      <c r="E73" s="277"/>
      <c r="F73" s="77"/>
      <c r="G73" s="179"/>
      <c r="H73" s="182"/>
      <c r="I73" s="183"/>
      <c r="J73" s="183"/>
      <c r="K73" s="184"/>
      <c r="L73" s="186"/>
      <c r="M73" s="187"/>
      <c r="N73" s="187"/>
      <c r="O73" s="188"/>
      <c r="P73" s="195" t="s">
        <v>49</v>
      </c>
      <c r="Q73" s="196"/>
      <c r="R73" s="197"/>
      <c r="S73" s="162"/>
      <c r="T73" s="161"/>
      <c r="U73" s="161"/>
      <c r="V73" s="161"/>
      <c r="W73" s="161"/>
      <c r="X73" s="161"/>
      <c r="Y73" s="163"/>
      <c r="Z73" s="162"/>
      <c r="AA73" s="161"/>
      <c r="AB73" s="161"/>
      <c r="AC73" s="161"/>
      <c r="AD73" s="161"/>
      <c r="AE73" s="161"/>
      <c r="AF73" s="163"/>
      <c r="AG73" s="162"/>
      <c r="AH73" s="161"/>
      <c r="AI73" s="161"/>
      <c r="AJ73" s="161"/>
      <c r="AK73" s="161"/>
      <c r="AL73" s="161"/>
      <c r="AM73" s="163"/>
      <c r="AN73" s="162"/>
      <c r="AO73" s="161"/>
      <c r="AP73" s="161"/>
      <c r="AQ73" s="161"/>
      <c r="AR73" s="161"/>
      <c r="AS73" s="161"/>
      <c r="AT73" s="163"/>
      <c r="AU73" s="162"/>
      <c r="AV73" s="161"/>
      <c r="AW73" s="161"/>
      <c r="AX73" s="392"/>
      <c r="AY73" s="393"/>
      <c r="AZ73" s="394"/>
      <c r="BA73" s="395"/>
      <c r="BB73" s="228"/>
      <c r="BC73" s="187"/>
      <c r="BD73" s="187"/>
      <c r="BE73" s="187"/>
      <c r="BF73" s="188"/>
    </row>
    <row r="74" spans="2:58" ht="20.25" customHeight="1" x14ac:dyDescent="0.45">
      <c r="B74" s="273"/>
      <c r="C74" s="278"/>
      <c r="D74" s="279"/>
      <c r="E74" s="280"/>
      <c r="F74" s="75"/>
      <c r="G74" s="180"/>
      <c r="H74" s="185"/>
      <c r="I74" s="183"/>
      <c r="J74" s="183"/>
      <c r="K74" s="184"/>
      <c r="L74" s="189"/>
      <c r="M74" s="190"/>
      <c r="N74" s="190"/>
      <c r="O74" s="191"/>
      <c r="P74" s="233" t="s">
        <v>15</v>
      </c>
      <c r="Q74" s="234"/>
      <c r="R74" s="235"/>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236">
        <f>IF($BB$3="４週",SUM(S74:AT74),IF($BB$3="暦月",SUM(S74:AW74),""))</f>
        <v>0</v>
      </c>
      <c r="AY74" s="237"/>
      <c r="AZ74" s="238">
        <f>IF($BB$3="４週",AX74/4,IF($BB$3="暦月",'通所型サービス（100名）'!AX74/('通所型サービス（100名）'!$BB$8/7),""))</f>
        <v>0</v>
      </c>
      <c r="BA74" s="239"/>
      <c r="BB74" s="229"/>
      <c r="BC74" s="190"/>
      <c r="BD74" s="190"/>
      <c r="BE74" s="190"/>
      <c r="BF74" s="191"/>
    </row>
    <row r="75" spans="2:58" ht="20.25" customHeight="1" x14ac:dyDescent="0.45">
      <c r="B75" s="273"/>
      <c r="C75" s="281"/>
      <c r="D75" s="282"/>
      <c r="E75" s="283"/>
      <c r="F75" s="94">
        <f>C73</f>
        <v>0</v>
      </c>
      <c r="G75" s="181"/>
      <c r="H75" s="185"/>
      <c r="I75" s="183"/>
      <c r="J75" s="183"/>
      <c r="K75" s="184"/>
      <c r="L75" s="192"/>
      <c r="M75" s="193"/>
      <c r="N75" s="193"/>
      <c r="O75" s="194"/>
      <c r="P75" s="270" t="s">
        <v>50</v>
      </c>
      <c r="Q75" s="271"/>
      <c r="R75" s="272"/>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243">
        <f>IF($BB$3="４週",SUM(S75:AT75),IF($BB$3="暦月",SUM(S75:AW75),""))</f>
        <v>0</v>
      </c>
      <c r="AY75" s="244"/>
      <c r="AZ75" s="245">
        <f>IF($BB$3="４週",AX75/4,IF($BB$3="暦月",'通所型サービス（100名）'!AX75/('通所型サービス（100名）'!$BB$8/7),""))</f>
        <v>0</v>
      </c>
      <c r="BA75" s="246"/>
      <c r="BB75" s="289"/>
      <c r="BC75" s="193"/>
      <c r="BD75" s="193"/>
      <c r="BE75" s="193"/>
      <c r="BF75" s="194"/>
    </row>
    <row r="76" spans="2:58" ht="20.25" customHeight="1" x14ac:dyDescent="0.45">
      <c r="B76" s="273">
        <f>B73+1</f>
        <v>19</v>
      </c>
      <c r="C76" s="275"/>
      <c r="D76" s="276"/>
      <c r="E76" s="277"/>
      <c r="F76" s="77"/>
      <c r="G76" s="179"/>
      <c r="H76" s="182"/>
      <c r="I76" s="183"/>
      <c r="J76" s="183"/>
      <c r="K76" s="184"/>
      <c r="L76" s="186"/>
      <c r="M76" s="187"/>
      <c r="N76" s="187"/>
      <c r="O76" s="188"/>
      <c r="P76" s="195" t="s">
        <v>49</v>
      </c>
      <c r="Q76" s="196"/>
      <c r="R76" s="197"/>
      <c r="S76" s="162"/>
      <c r="T76" s="161"/>
      <c r="U76" s="161"/>
      <c r="V76" s="161"/>
      <c r="W76" s="161"/>
      <c r="X76" s="161"/>
      <c r="Y76" s="163"/>
      <c r="Z76" s="162"/>
      <c r="AA76" s="161"/>
      <c r="AB76" s="161"/>
      <c r="AC76" s="161"/>
      <c r="AD76" s="161"/>
      <c r="AE76" s="161"/>
      <c r="AF76" s="163"/>
      <c r="AG76" s="162"/>
      <c r="AH76" s="161"/>
      <c r="AI76" s="161"/>
      <c r="AJ76" s="161"/>
      <c r="AK76" s="161"/>
      <c r="AL76" s="161"/>
      <c r="AM76" s="163"/>
      <c r="AN76" s="162"/>
      <c r="AO76" s="161"/>
      <c r="AP76" s="161"/>
      <c r="AQ76" s="161"/>
      <c r="AR76" s="161"/>
      <c r="AS76" s="161"/>
      <c r="AT76" s="163"/>
      <c r="AU76" s="162"/>
      <c r="AV76" s="161"/>
      <c r="AW76" s="161"/>
      <c r="AX76" s="392"/>
      <c r="AY76" s="393"/>
      <c r="AZ76" s="394"/>
      <c r="BA76" s="395"/>
      <c r="BB76" s="228"/>
      <c r="BC76" s="187"/>
      <c r="BD76" s="187"/>
      <c r="BE76" s="187"/>
      <c r="BF76" s="188"/>
    </row>
    <row r="77" spans="2:58" ht="20.25" customHeight="1" x14ac:dyDescent="0.45">
      <c r="B77" s="273"/>
      <c r="C77" s="278"/>
      <c r="D77" s="279"/>
      <c r="E77" s="280"/>
      <c r="F77" s="75"/>
      <c r="G77" s="180"/>
      <c r="H77" s="185"/>
      <c r="I77" s="183"/>
      <c r="J77" s="183"/>
      <c r="K77" s="184"/>
      <c r="L77" s="189"/>
      <c r="M77" s="190"/>
      <c r="N77" s="190"/>
      <c r="O77" s="191"/>
      <c r="P77" s="233" t="s">
        <v>15</v>
      </c>
      <c r="Q77" s="234"/>
      <c r="R77" s="235"/>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236">
        <f>IF($BB$3="４週",SUM(S77:AT77),IF($BB$3="暦月",SUM(S77:AW77),""))</f>
        <v>0</v>
      </c>
      <c r="AY77" s="237"/>
      <c r="AZ77" s="238">
        <f>IF($BB$3="４週",AX77/4,IF($BB$3="暦月",'通所型サービス（100名）'!AX77/('通所型サービス（100名）'!$BB$8/7),""))</f>
        <v>0</v>
      </c>
      <c r="BA77" s="239"/>
      <c r="BB77" s="229"/>
      <c r="BC77" s="190"/>
      <c r="BD77" s="190"/>
      <c r="BE77" s="190"/>
      <c r="BF77" s="191"/>
    </row>
    <row r="78" spans="2:58" ht="20.25" customHeight="1" x14ac:dyDescent="0.45">
      <c r="B78" s="273"/>
      <c r="C78" s="281"/>
      <c r="D78" s="282"/>
      <c r="E78" s="283"/>
      <c r="F78" s="94">
        <f>C76</f>
        <v>0</v>
      </c>
      <c r="G78" s="181"/>
      <c r="H78" s="185"/>
      <c r="I78" s="183"/>
      <c r="J78" s="183"/>
      <c r="K78" s="184"/>
      <c r="L78" s="192"/>
      <c r="M78" s="193"/>
      <c r="N78" s="193"/>
      <c r="O78" s="194"/>
      <c r="P78" s="270" t="s">
        <v>50</v>
      </c>
      <c r="Q78" s="271"/>
      <c r="R78" s="272"/>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243">
        <f>IF($BB$3="４週",SUM(S78:AT78),IF($BB$3="暦月",SUM(S78:AW78),""))</f>
        <v>0</v>
      </c>
      <c r="AY78" s="244"/>
      <c r="AZ78" s="245">
        <f>IF($BB$3="４週",AX78/4,IF($BB$3="暦月",'通所型サービス（100名）'!AX78/('通所型サービス（100名）'!$BB$8/7),""))</f>
        <v>0</v>
      </c>
      <c r="BA78" s="246"/>
      <c r="BB78" s="289"/>
      <c r="BC78" s="193"/>
      <c r="BD78" s="193"/>
      <c r="BE78" s="193"/>
      <c r="BF78" s="194"/>
    </row>
    <row r="79" spans="2:58" ht="20.25" customHeight="1" x14ac:dyDescent="0.45">
      <c r="B79" s="273">
        <f>B76+1</f>
        <v>20</v>
      </c>
      <c r="C79" s="275"/>
      <c r="D79" s="276"/>
      <c r="E79" s="277"/>
      <c r="F79" s="77"/>
      <c r="G79" s="179"/>
      <c r="H79" s="182"/>
      <c r="I79" s="183"/>
      <c r="J79" s="183"/>
      <c r="K79" s="184"/>
      <c r="L79" s="186"/>
      <c r="M79" s="187"/>
      <c r="N79" s="187"/>
      <c r="O79" s="188"/>
      <c r="P79" s="195" t="s">
        <v>49</v>
      </c>
      <c r="Q79" s="196"/>
      <c r="R79" s="197"/>
      <c r="S79" s="162"/>
      <c r="T79" s="161"/>
      <c r="U79" s="161"/>
      <c r="V79" s="161"/>
      <c r="W79" s="161"/>
      <c r="X79" s="161"/>
      <c r="Y79" s="163"/>
      <c r="Z79" s="162"/>
      <c r="AA79" s="161"/>
      <c r="AB79" s="161"/>
      <c r="AC79" s="161"/>
      <c r="AD79" s="161"/>
      <c r="AE79" s="161"/>
      <c r="AF79" s="163"/>
      <c r="AG79" s="162"/>
      <c r="AH79" s="161"/>
      <c r="AI79" s="161"/>
      <c r="AJ79" s="161"/>
      <c r="AK79" s="161"/>
      <c r="AL79" s="161"/>
      <c r="AM79" s="163"/>
      <c r="AN79" s="162"/>
      <c r="AO79" s="161"/>
      <c r="AP79" s="161"/>
      <c r="AQ79" s="161"/>
      <c r="AR79" s="161"/>
      <c r="AS79" s="161"/>
      <c r="AT79" s="163"/>
      <c r="AU79" s="162"/>
      <c r="AV79" s="161"/>
      <c r="AW79" s="161"/>
      <c r="AX79" s="392"/>
      <c r="AY79" s="393"/>
      <c r="AZ79" s="394"/>
      <c r="BA79" s="395"/>
      <c r="BB79" s="228"/>
      <c r="BC79" s="187"/>
      <c r="BD79" s="187"/>
      <c r="BE79" s="187"/>
      <c r="BF79" s="188"/>
    </row>
    <row r="80" spans="2:58" ht="20.25" customHeight="1" x14ac:dyDescent="0.45">
      <c r="B80" s="273"/>
      <c r="C80" s="278"/>
      <c r="D80" s="279"/>
      <c r="E80" s="280"/>
      <c r="F80" s="75"/>
      <c r="G80" s="180"/>
      <c r="H80" s="185"/>
      <c r="I80" s="183"/>
      <c r="J80" s="183"/>
      <c r="K80" s="184"/>
      <c r="L80" s="189"/>
      <c r="M80" s="190"/>
      <c r="N80" s="190"/>
      <c r="O80" s="191"/>
      <c r="P80" s="233" t="s">
        <v>15</v>
      </c>
      <c r="Q80" s="234"/>
      <c r="R80" s="235"/>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236">
        <f>IF($BB$3="４週",SUM(S80:AT80),IF($BB$3="暦月",SUM(S80:AW80),""))</f>
        <v>0</v>
      </c>
      <c r="AY80" s="237"/>
      <c r="AZ80" s="238">
        <f>IF($BB$3="４週",AX80/4,IF($BB$3="暦月",'通所型サービス（100名）'!AX80/('通所型サービス（100名）'!$BB$8/7),""))</f>
        <v>0</v>
      </c>
      <c r="BA80" s="239"/>
      <c r="BB80" s="229"/>
      <c r="BC80" s="190"/>
      <c r="BD80" s="190"/>
      <c r="BE80" s="190"/>
      <c r="BF80" s="191"/>
    </row>
    <row r="81" spans="2:58" ht="20.25" customHeight="1" x14ac:dyDescent="0.45">
      <c r="B81" s="273"/>
      <c r="C81" s="281"/>
      <c r="D81" s="282"/>
      <c r="E81" s="283"/>
      <c r="F81" s="94">
        <f>C79</f>
        <v>0</v>
      </c>
      <c r="G81" s="181"/>
      <c r="H81" s="185"/>
      <c r="I81" s="183"/>
      <c r="J81" s="183"/>
      <c r="K81" s="184"/>
      <c r="L81" s="192"/>
      <c r="M81" s="193"/>
      <c r="N81" s="193"/>
      <c r="O81" s="194"/>
      <c r="P81" s="270" t="s">
        <v>50</v>
      </c>
      <c r="Q81" s="271"/>
      <c r="R81" s="272"/>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243">
        <f>IF($BB$3="４週",SUM(S81:AT81),IF($BB$3="暦月",SUM(S81:AW81),""))</f>
        <v>0</v>
      </c>
      <c r="AY81" s="244"/>
      <c r="AZ81" s="245">
        <f>IF($BB$3="４週",AX81/4,IF($BB$3="暦月",'通所型サービス（100名）'!AX81/('通所型サービス（100名）'!$BB$8/7),""))</f>
        <v>0</v>
      </c>
      <c r="BA81" s="246"/>
      <c r="BB81" s="289"/>
      <c r="BC81" s="193"/>
      <c r="BD81" s="193"/>
      <c r="BE81" s="193"/>
      <c r="BF81" s="194"/>
    </row>
    <row r="82" spans="2:58" ht="20.25" customHeight="1" x14ac:dyDescent="0.45">
      <c r="B82" s="273">
        <f>B79+1</f>
        <v>21</v>
      </c>
      <c r="C82" s="275"/>
      <c r="D82" s="276"/>
      <c r="E82" s="277"/>
      <c r="F82" s="77"/>
      <c r="G82" s="179"/>
      <c r="H82" s="182"/>
      <c r="I82" s="183"/>
      <c r="J82" s="183"/>
      <c r="K82" s="184"/>
      <c r="L82" s="186"/>
      <c r="M82" s="187"/>
      <c r="N82" s="187"/>
      <c r="O82" s="188"/>
      <c r="P82" s="195" t="s">
        <v>49</v>
      </c>
      <c r="Q82" s="196"/>
      <c r="R82" s="197"/>
      <c r="S82" s="162"/>
      <c r="T82" s="161"/>
      <c r="U82" s="161"/>
      <c r="V82" s="161"/>
      <c r="W82" s="161"/>
      <c r="X82" s="161"/>
      <c r="Y82" s="163"/>
      <c r="Z82" s="162"/>
      <c r="AA82" s="161"/>
      <c r="AB82" s="161"/>
      <c r="AC82" s="161"/>
      <c r="AD82" s="161"/>
      <c r="AE82" s="161"/>
      <c r="AF82" s="163"/>
      <c r="AG82" s="162"/>
      <c r="AH82" s="161"/>
      <c r="AI82" s="161"/>
      <c r="AJ82" s="161"/>
      <c r="AK82" s="161"/>
      <c r="AL82" s="161"/>
      <c r="AM82" s="163"/>
      <c r="AN82" s="162"/>
      <c r="AO82" s="161"/>
      <c r="AP82" s="161"/>
      <c r="AQ82" s="161"/>
      <c r="AR82" s="161"/>
      <c r="AS82" s="161"/>
      <c r="AT82" s="163"/>
      <c r="AU82" s="162"/>
      <c r="AV82" s="161"/>
      <c r="AW82" s="161"/>
      <c r="AX82" s="392"/>
      <c r="AY82" s="393"/>
      <c r="AZ82" s="394"/>
      <c r="BA82" s="395"/>
      <c r="BB82" s="228"/>
      <c r="BC82" s="187"/>
      <c r="BD82" s="187"/>
      <c r="BE82" s="187"/>
      <c r="BF82" s="188"/>
    </row>
    <row r="83" spans="2:58" ht="20.25" customHeight="1" x14ac:dyDescent="0.45">
      <c r="B83" s="273"/>
      <c r="C83" s="278"/>
      <c r="D83" s="279"/>
      <c r="E83" s="280"/>
      <c r="F83" s="75"/>
      <c r="G83" s="180"/>
      <c r="H83" s="185"/>
      <c r="I83" s="183"/>
      <c r="J83" s="183"/>
      <c r="K83" s="184"/>
      <c r="L83" s="189"/>
      <c r="M83" s="190"/>
      <c r="N83" s="190"/>
      <c r="O83" s="191"/>
      <c r="P83" s="233" t="s">
        <v>15</v>
      </c>
      <c r="Q83" s="234"/>
      <c r="R83" s="235"/>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236">
        <f>IF($BB$3="４週",SUM(S83:AT83),IF($BB$3="暦月",SUM(S83:AW83),""))</f>
        <v>0</v>
      </c>
      <c r="AY83" s="237"/>
      <c r="AZ83" s="238">
        <f>IF($BB$3="４週",AX83/4,IF($BB$3="暦月",'通所型サービス（100名）'!AX83/('通所型サービス（100名）'!$BB$8/7),""))</f>
        <v>0</v>
      </c>
      <c r="BA83" s="239"/>
      <c r="BB83" s="229"/>
      <c r="BC83" s="190"/>
      <c r="BD83" s="190"/>
      <c r="BE83" s="190"/>
      <c r="BF83" s="191"/>
    </row>
    <row r="84" spans="2:58" ht="20.25" customHeight="1" x14ac:dyDescent="0.45">
      <c r="B84" s="273"/>
      <c r="C84" s="281"/>
      <c r="D84" s="282"/>
      <c r="E84" s="283"/>
      <c r="F84" s="94">
        <f>C82</f>
        <v>0</v>
      </c>
      <c r="G84" s="181"/>
      <c r="H84" s="185"/>
      <c r="I84" s="183"/>
      <c r="J84" s="183"/>
      <c r="K84" s="184"/>
      <c r="L84" s="192"/>
      <c r="M84" s="193"/>
      <c r="N84" s="193"/>
      <c r="O84" s="194"/>
      <c r="P84" s="270" t="s">
        <v>50</v>
      </c>
      <c r="Q84" s="271"/>
      <c r="R84" s="272"/>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243">
        <f>IF($BB$3="４週",SUM(S84:AT84),IF($BB$3="暦月",SUM(S84:AW84),""))</f>
        <v>0</v>
      </c>
      <c r="AY84" s="244"/>
      <c r="AZ84" s="245">
        <f>IF($BB$3="４週",AX84/4,IF($BB$3="暦月",'通所型サービス（100名）'!AX84/('通所型サービス（100名）'!$BB$8/7),""))</f>
        <v>0</v>
      </c>
      <c r="BA84" s="246"/>
      <c r="BB84" s="289"/>
      <c r="BC84" s="193"/>
      <c r="BD84" s="193"/>
      <c r="BE84" s="193"/>
      <c r="BF84" s="194"/>
    </row>
    <row r="85" spans="2:58" ht="20.25" customHeight="1" x14ac:dyDescent="0.45">
      <c r="B85" s="273">
        <f>B82+1</f>
        <v>22</v>
      </c>
      <c r="C85" s="275"/>
      <c r="D85" s="276"/>
      <c r="E85" s="277"/>
      <c r="F85" s="77"/>
      <c r="G85" s="179"/>
      <c r="H85" s="182"/>
      <c r="I85" s="183"/>
      <c r="J85" s="183"/>
      <c r="K85" s="184"/>
      <c r="L85" s="186"/>
      <c r="M85" s="187"/>
      <c r="N85" s="187"/>
      <c r="O85" s="188"/>
      <c r="P85" s="195" t="s">
        <v>49</v>
      </c>
      <c r="Q85" s="196"/>
      <c r="R85" s="197"/>
      <c r="S85" s="162"/>
      <c r="T85" s="161"/>
      <c r="U85" s="161"/>
      <c r="V85" s="161"/>
      <c r="W85" s="161"/>
      <c r="X85" s="161"/>
      <c r="Y85" s="163"/>
      <c r="Z85" s="162"/>
      <c r="AA85" s="161"/>
      <c r="AB85" s="161"/>
      <c r="AC85" s="161"/>
      <c r="AD85" s="161"/>
      <c r="AE85" s="161"/>
      <c r="AF85" s="163"/>
      <c r="AG85" s="162"/>
      <c r="AH85" s="161"/>
      <c r="AI85" s="161"/>
      <c r="AJ85" s="161"/>
      <c r="AK85" s="161"/>
      <c r="AL85" s="161"/>
      <c r="AM85" s="163"/>
      <c r="AN85" s="162"/>
      <c r="AO85" s="161"/>
      <c r="AP85" s="161"/>
      <c r="AQ85" s="161"/>
      <c r="AR85" s="161"/>
      <c r="AS85" s="161"/>
      <c r="AT85" s="163"/>
      <c r="AU85" s="162"/>
      <c r="AV85" s="161"/>
      <c r="AW85" s="161"/>
      <c r="AX85" s="392"/>
      <c r="AY85" s="393"/>
      <c r="AZ85" s="394"/>
      <c r="BA85" s="395"/>
      <c r="BB85" s="228"/>
      <c r="BC85" s="187"/>
      <c r="BD85" s="187"/>
      <c r="BE85" s="187"/>
      <c r="BF85" s="188"/>
    </row>
    <row r="86" spans="2:58" ht="20.25" customHeight="1" x14ac:dyDescent="0.45">
      <c r="B86" s="273"/>
      <c r="C86" s="278"/>
      <c r="D86" s="279"/>
      <c r="E86" s="280"/>
      <c r="F86" s="75"/>
      <c r="G86" s="180"/>
      <c r="H86" s="185"/>
      <c r="I86" s="183"/>
      <c r="J86" s="183"/>
      <c r="K86" s="184"/>
      <c r="L86" s="189"/>
      <c r="M86" s="190"/>
      <c r="N86" s="190"/>
      <c r="O86" s="191"/>
      <c r="P86" s="233" t="s">
        <v>15</v>
      </c>
      <c r="Q86" s="234"/>
      <c r="R86" s="235"/>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236">
        <f>IF($BB$3="４週",SUM(S86:AT86),IF($BB$3="暦月",SUM(S86:AW86),""))</f>
        <v>0</v>
      </c>
      <c r="AY86" s="237"/>
      <c r="AZ86" s="238">
        <f>IF($BB$3="４週",AX86/4,IF($BB$3="暦月",'通所型サービス（100名）'!AX86/('通所型サービス（100名）'!$BB$8/7),""))</f>
        <v>0</v>
      </c>
      <c r="BA86" s="239"/>
      <c r="BB86" s="229"/>
      <c r="BC86" s="190"/>
      <c r="BD86" s="190"/>
      <c r="BE86" s="190"/>
      <c r="BF86" s="191"/>
    </row>
    <row r="87" spans="2:58" ht="20.25" customHeight="1" x14ac:dyDescent="0.45">
      <c r="B87" s="273"/>
      <c r="C87" s="281"/>
      <c r="D87" s="282"/>
      <c r="E87" s="283"/>
      <c r="F87" s="94">
        <f>C85</f>
        <v>0</v>
      </c>
      <c r="G87" s="181"/>
      <c r="H87" s="185"/>
      <c r="I87" s="183"/>
      <c r="J87" s="183"/>
      <c r="K87" s="184"/>
      <c r="L87" s="192"/>
      <c r="M87" s="193"/>
      <c r="N87" s="193"/>
      <c r="O87" s="194"/>
      <c r="P87" s="270" t="s">
        <v>50</v>
      </c>
      <c r="Q87" s="271"/>
      <c r="R87" s="272"/>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243">
        <f>IF($BB$3="４週",SUM(S87:AT87),IF($BB$3="暦月",SUM(S87:AW87),""))</f>
        <v>0</v>
      </c>
      <c r="AY87" s="244"/>
      <c r="AZ87" s="245">
        <f>IF($BB$3="４週",AX87/4,IF($BB$3="暦月",'通所型サービス（100名）'!AX87/('通所型サービス（100名）'!$BB$8/7),""))</f>
        <v>0</v>
      </c>
      <c r="BA87" s="246"/>
      <c r="BB87" s="289"/>
      <c r="BC87" s="193"/>
      <c r="BD87" s="193"/>
      <c r="BE87" s="193"/>
      <c r="BF87" s="194"/>
    </row>
    <row r="88" spans="2:58" ht="20.25" customHeight="1" x14ac:dyDescent="0.45">
      <c r="B88" s="273">
        <f>B85+1</f>
        <v>23</v>
      </c>
      <c r="C88" s="275"/>
      <c r="D88" s="276"/>
      <c r="E88" s="277"/>
      <c r="F88" s="77"/>
      <c r="G88" s="179"/>
      <c r="H88" s="182"/>
      <c r="I88" s="183"/>
      <c r="J88" s="183"/>
      <c r="K88" s="184"/>
      <c r="L88" s="186"/>
      <c r="M88" s="187"/>
      <c r="N88" s="187"/>
      <c r="O88" s="188"/>
      <c r="P88" s="195" t="s">
        <v>49</v>
      </c>
      <c r="Q88" s="196"/>
      <c r="R88" s="197"/>
      <c r="S88" s="162"/>
      <c r="T88" s="161"/>
      <c r="U88" s="161"/>
      <c r="V88" s="161"/>
      <c r="W88" s="161"/>
      <c r="X88" s="161"/>
      <c r="Y88" s="163"/>
      <c r="Z88" s="162"/>
      <c r="AA88" s="161"/>
      <c r="AB88" s="161"/>
      <c r="AC88" s="161"/>
      <c r="AD88" s="161"/>
      <c r="AE88" s="161"/>
      <c r="AF88" s="163"/>
      <c r="AG88" s="162"/>
      <c r="AH88" s="161"/>
      <c r="AI88" s="161"/>
      <c r="AJ88" s="161"/>
      <c r="AK88" s="161"/>
      <c r="AL88" s="161"/>
      <c r="AM88" s="163"/>
      <c r="AN88" s="162"/>
      <c r="AO88" s="161"/>
      <c r="AP88" s="161"/>
      <c r="AQ88" s="161"/>
      <c r="AR88" s="161"/>
      <c r="AS88" s="161"/>
      <c r="AT88" s="163"/>
      <c r="AU88" s="162"/>
      <c r="AV88" s="161"/>
      <c r="AW88" s="161"/>
      <c r="AX88" s="392"/>
      <c r="AY88" s="393"/>
      <c r="AZ88" s="394"/>
      <c r="BA88" s="395"/>
      <c r="BB88" s="228"/>
      <c r="BC88" s="187"/>
      <c r="BD88" s="187"/>
      <c r="BE88" s="187"/>
      <c r="BF88" s="188"/>
    </row>
    <row r="89" spans="2:58" ht="20.25" customHeight="1" x14ac:dyDescent="0.45">
      <c r="B89" s="273"/>
      <c r="C89" s="278"/>
      <c r="D89" s="279"/>
      <c r="E89" s="280"/>
      <c r="F89" s="75"/>
      <c r="G89" s="180"/>
      <c r="H89" s="185"/>
      <c r="I89" s="183"/>
      <c r="J89" s="183"/>
      <c r="K89" s="184"/>
      <c r="L89" s="189"/>
      <c r="M89" s="190"/>
      <c r="N89" s="190"/>
      <c r="O89" s="191"/>
      <c r="P89" s="233" t="s">
        <v>15</v>
      </c>
      <c r="Q89" s="234"/>
      <c r="R89" s="235"/>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236">
        <f>IF($BB$3="４週",SUM(S89:AT89),IF($BB$3="暦月",SUM(S89:AW89),""))</f>
        <v>0</v>
      </c>
      <c r="AY89" s="237"/>
      <c r="AZ89" s="238">
        <f>IF($BB$3="４週",AX89/4,IF($BB$3="暦月",'通所型サービス（100名）'!AX89/('通所型サービス（100名）'!$BB$8/7),""))</f>
        <v>0</v>
      </c>
      <c r="BA89" s="239"/>
      <c r="BB89" s="229"/>
      <c r="BC89" s="190"/>
      <c r="BD89" s="190"/>
      <c r="BE89" s="190"/>
      <c r="BF89" s="191"/>
    </row>
    <row r="90" spans="2:58" ht="20.25" customHeight="1" x14ac:dyDescent="0.45">
      <c r="B90" s="273"/>
      <c r="C90" s="281"/>
      <c r="D90" s="282"/>
      <c r="E90" s="283"/>
      <c r="F90" s="94">
        <f>C88</f>
        <v>0</v>
      </c>
      <c r="G90" s="181"/>
      <c r="H90" s="185"/>
      <c r="I90" s="183"/>
      <c r="J90" s="183"/>
      <c r="K90" s="184"/>
      <c r="L90" s="192"/>
      <c r="M90" s="193"/>
      <c r="N90" s="193"/>
      <c r="O90" s="194"/>
      <c r="P90" s="270" t="s">
        <v>50</v>
      </c>
      <c r="Q90" s="271"/>
      <c r="R90" s="272"/>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243">
        <f>IF($BB$3="４週",SUM(S90:AT90),IF($BB$3="暦月",SUM(S90:AW90),""))</f>
        <v>0</v>
      </c>
      <c r="AY90" s="244"/>
      <c r="AZ90" s="245">
        <f>IF($BB$3="４週",AX90/4,IF($BB$3="暦月",'通所型サービス（100名）'!AX90/('通所型サービス（100名）'!$BB$8/7),""))</f>
        <v>0</v>
      </c>
      <c r="BA90" s="246"/>
      <c r="BB90" s="289"/>
      <c r="BC90" s="193"/>
      <c r="BD90" s="193"/>
      <c r="BE90" s="193"/>
      <c r="BF90" s="194"/>
    </row>
    <row r="91" spans="2:58" ht="20.25" customHeight="1" x14ac:dyDescent="0.45">
      <c r="B91" s="273">
        <f>B88+1</f>
        <v>24</v>
      </c>
      <c r="C91" s="275"/>
      <c r="D91" s="276"/>
      <c r="E91" s="277"/>
      <c r="F91" s="77"/>
      <c r="G91" s="179"/>
      <c r="H91" s="182"/>
      <c r="I91" s="183"/>
      <c r="J91" s="183"/>
      <c r="K91" s="184"/>
      <c r="L91" s="186"/>
      <c r="M91" s="187"/>
      <c r="N91" s="187"/>
      <c r="O91" s="188"/>
      <c r="P91" s="195" t="s">
        <v>49</v>
      </c>
      <c r="Q91" s="196"/>
      <c r="R91" s="197"/>
      <c r="S91" s="162"/>
      <c r="T91" s="161"/>
      <c r="U91" s="161"/>
      <c r="V91" s="161"/>
      <c r="W91" s="161"/>
      <c r="X91" s="161"/>
      <c r="Y91" s="163"/>
      <c r="Z91" s="162"/>
      <c r="AA91" s="161"/>
      <c r="AB91" s="161"/>
      <c r="AC91" s="161"/>
      <c r="AD91" s="161"/>
      <c r="AE91" s="161"/>
      <c r="AF91" s="163"/>
      <c r="AG91" s="162"/>
      <c r="AH91" s="161"/>
      <c r="AI91" s="161"/>
      <c r="AJ91" s="161"/>
      <c r="AK91" s="161"/>
      <c r="AL91" s="161"/>
      <c r="AM91" s="163"/>
      <c r="AN91" s="162"/>
      <c r="AO91" s="161"/>
      <c r="AP91" s="161"/>
      <c r="AQ91" s="161"/>
      <c r="AR91" s="161"/>
      <c r="AS91" s="161"/>
      <c r="AT91" s="163"/>
      <c r="AU91" s="162"/>
      <c r="AV91" s="161"/>
      <c r="AW91" s="161"/>
      <c r="AX91" s="392"/>
      <c r="AY91" s="393"/>
      <c r="AZ91" s="394"/>
      <c r="BA91" s="395"/>
      <c r="BB91" s="228"/>
      <c r="BC91" s="187"/>
      <c r="BD91" s="187"/>
      <c r="BE91" s="187"/>
      <c r="BF91" s="188"/>
    </row>
    <row r="92" spans="2:58" ht="20.25" customHeight="1" x14ac:dyDescent="0.45">
      <c r="B92" s="273"/>
      <c r="C92" s="278"/>
      <c r="D92" s="279"/>
      <c r="E92" s="280"/>
      <c r="F92" s="75"/>
      <c r="G92" s="180"/>
      <c r="H92" s="185"/>
      <c r="I92" s="183"/>
      <c r="J92" s="183"/>
      <c r="K92" s="184"/>
      <c r="L92" s="189"/>
      <c r="M92" s="190"/>
      <c r="N92" s="190"/>
      <c r="O92" s="191"/>
      <c r="P92" s="233" t="s">
        <v>15</v>
      </c>
      <c r="Q92" s="234"/>
      <c r="R92" s="235"/>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236">
        <f>IF($BB$3="４週",SUM(S92:AT92),IF($BB$3="暦月",SUM(S92:AW92),""))</f>
        <v>0</v>
      </c>
      <c r="AY92" s="237"/>
      <c r="AZ92" s="238">
        <f>IF($BB$3="４週",AX92/4,IF($BB$3="暦月",'通所型サービス（100名）'!AX92/('通所型サービス（100名）'!$BB$8/7),""))</f>
        <v>0</v>
      </c>
      <c r="BA92" s="239"/>
      <c r="BB92" s="229"/>
      <c r="BC92" s="190"/>
      <c r="BD92" s="190"/>
      <c r="BE92" s="190"/>
      <c r="BF92" s="191"/>
    </row>
    <row r="93" spans="2:58" ht="20.25" customHeight="1" x14ac:dyDescent="0.45">
      <c r="B93" s="273"/>
      <c r="C93" s="281"/>
      <c r="D93" s="282"/>
      <c r="E93" s="283"/>
      <c r="F93" s="94">
        <f>C91</f>
        <v>0</v>
      </c>
      <c r="G93" s="181"/>
      <c r="H93" s="185"/>
      <c r="I93" s="183"/>
      <c r="J93" s="183"/>
      <c r="K93" s="184"/>
      <c r="L93" s="192"/>
      <c r="M93" s="193"/>
      <c r="N93" s="193"/>
      <c r="O93" s="194"/>
      <c r="P93" s="270" t="s">
        <v>50</v>
      </c>
      <c r="Q93" s="271"/>
      <c r="R93" s="272"/>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243">
        <f>IF($BB$3="４週",SUM(S93:AT93),IF($BB$3="暦月",SUM(S93:AW93),""))</f>
        <v>0</v>
      </c>
      <c r="AY93" s="244"/>
      <c r="AZ93" s="245">
        <f>IF($BB$3="４週",AX93/4,IF($BB$3="暦月",'通所型サービス（100名）'!AX93/('通所型サービス（100名）'!$BB$8/7),""))</f>
        <v>0</v>
      </c>
      <c r="BA93" s="246"/>
      <c r="BB93" s="289"/>
      <c r="BC93" s="193"/>
      <c r="BD93" s="193"/>
      <c r="BE93" s="193"/>
      <c r="BF93" s="194"/>
    </row>
    <row r="94" spans="2:58" ht="20.25" customHeight="1" x14ac:dyDescent="0.45">
      <c r="B94" s="273">
        <f>B91+1</f>
        <v>25</v>
      </c>
      <c r="C94" s="275"/>
      <c r="D94" s="276"/>
      <c r="E94" s="277"/>
      <c r="F94" s="77"/>
      <c r="G94" s="179"/>
      <c r="H94" s="182"/>
      <c r="I94" s="183"/>
      <c r="J94" s="183"/>
      <c r="K94" s="184"/>
      <c r="L94" s="186"/>
      <c r="M94" s="187"/>
      <c r="N94" s="187"/>
      <c r="O94" s="188"/>
      <c r="P94" s="195" t="s">
        <v>49</v>
      </c>
      <c r="Q94" s="196"/>
      <c r="R94" s="197"/>
      <c r="S94" s="162"/>
      <c r="T94" s="161"/>
      <c r="U94" s="161"/>
      <c r="V94" s="161"/>
      <c r="W94" s="161"/>
      <c r="X94" s="161"/>
      <c r="Y94" s="163"/>
      <c r="Z94" s="162"/>
      <c r="AA94" s="161"/>
      <c r="AB94" s="161"/>
      <c r="AC94" s="161"/>
      <c r="AD94" s="161"/>
      <c r="AE94" s="161"/>
      <c r="AF94" s="163"/>
      <c r="AG94" s="162"/>
      <c r="AH94" s="161"/>
      <c r="AI94" s="161"/>
      <c r="AJ94" s="161"/>
      <c r="AK94" s="161"/>
      <c r="AL94" s="161"/>
      <c r="AM94" s="163"/>
      <c r="AN94" s="162"/>
      <c r="AO94" s="161"/>
      <c r="AP94" s="161"/>
      <c r="AQ94" s="161"/>
      <c r="AR94" s="161"/>
      <c r="AS94" s="161"/>
      <c r="AT94" s="163"/>
      <c r="AU94" s="162"/>
      <c r="AV94" s="161"/>
      <c r="AW94" s="161"/>
      <c r="AX94" s="392"/>
      <c r="AY94" s="393"/>
      <c r="AZ94" s="394"/>
      <c r="BA94" s="395"/>
      <c r="BB94" s="228"/>
      <c r="BC94" s="187"/>
      <c r="BD94" s="187"/>
      <c r="BE94" s="187"/>
      <c r="BF94" s="188"/>
    </row>
    <row r="95" spans="2:58" ht="20.25" customHeight="1" x14ac:dyDescent="0.45">
      <c r="B95" s="273"/>
      <c r="C95" s="278"/>
      <c r="D95" s="279"/>
      <c r="E95" s="280"/>
      <c r="F95" s="75"/>
      <c r="G95" s="180"/>
      <c r="H95" s="185"/>
      <c r="I95" s="183"/>
      <c r="J95" s="183"/>
      <c r="K95" s="184"/>
      <c r="L95" s="189"/>
      <c r="M95" s="190"/>
      <c r="N95" s="190"/>
      <c r="O95" s="191"/>
      <c r="P95" s="233" t="s">
        <v>15</v>
      </c>
      <c r="Q95" s="234"/>
      <c r="R95" s="235"/>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236">
        <f>IF($BB$3="４週",SUM(S95:AT95),IF($BB$3="暦月",SUM(S95:AW95),""))</f>
        <v>0</v>
      </c>
      <c r="AY95" s="237"/>
      <c r="AZ95" s="238">
        <f>IF($BB$3="４週",AX95/4,IF($BB$3="暦月",'通所型サービス（100名）'!AX95/('通所型サービス（100名）'!$BB$8/7),""))</f>
        <v>0</v>
      </c>
      <c r="BA95" s="239"/>
      <c r="BB95" s="229"/>
      <c r="BC95" s="190"/>
      <c r="BD95" s="190"/>
      <c r="BE95" s="190"/>
      <c r="BF95" s="191"/>
    </row>
    <row r="96" spans="2:58" ht="20.25" customHeight="1" x14ac:dyDescent="0.45">
      <c r="B96" s="273"/>
      <c r="C96" s="281"/>
      <c r="D96" s="282"/>
      <c r="E96" s="283"/>
      <c r="F96" s="94">
        <f>C94</f>
        <v>0</v>
      </c>
      <c r="G96" s="181"/>
      <c r="H96" s="185"/>
      <c r="I96" s="183"/>
      <c r="J96" s="183"/>
      <c r="K96" s="184"/>
      <c r="L96" s="192"/>
      <c r="M96" s="193"/>
      <c r="N96" s="193"/>
      <c r="O96" s="194"/>
      <c r="P96" s="270" t="s">
        <v>50</v>
      </c>
      <c r="Q96" s="271"/>
      <c r="R96" s="272"/>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243">
        <f>IF($BB$3="４週",SUM(S96:AT96),IF($BB$3="暦月",SUM(S96:AW96),""))</f>
        <v>0</v>
      </c>
      <c r="AY96" s="244"/>
      <c r="AZ96" s="245">
        <f>IF($BB$3="４週",AX96/4,IF($BB$3="暦月",'通所型サービス（100名）'!AX96/('通所型サービス（100名）'!$BB$8/7),""))</f>
        <v>0</v>
      </c>
      <c r="BA96" s="246"/>
      <c r="BB96" s="289"/>
      <c r="BC96" s="193"/>
      <c r="BD96" s="193"/>
      <c r="BE96" s="193"/>
      <c r="BF96" s="194"/>
    </row>
    <row r="97" spans="2:58" ht="20.25" customHeight="1" x14ac:dyDescent="0.45">
      <c r="B97" s="273">
        <f>B94+1</f>
        <v>26</v>
      </c>
      <c r="C97" s="275"/>
      <c r="D97" s="276"/>
      <c r="E97" s="277"/>
      <c r="F97" s="77"/>
      <c r="G97" s="179"/>
      <c r="H97" s="182"/>
      <c r="I97" s="183"/>
      <c r="J97" s="183"/>
      <c r="K97" s="184"/>
      <c r="L97" s="186"/>
      <c r="M97" s="187"/>
      <c r="N97" s="187"/>
      <c r="O97" s="188"/>
      <c r="P97" s="195" t="s">
        <v>49</v>
      </c>
      <c r="Q97" s="196"/>
      <c r="R97" s="197"/>
      <c r="S97" s="162"/>
      <c r="T97" s="161"/>
      <c r="U97" s="161"/>
      <c r="V97" s="161"/>
      <c r="W97" s="161"/>
      <c r="X97" s="161"/>
      <c r="Y97" s="163"/>
      <c r="Z97" s="162"/>
      <c r="AA97" s="161"/>
      <c r="AB97" s="161"/>
      <c r="AC97" s="161"/>
      <c r="AD97" s="161"/>
      <c r="AE97" s="161"/>
      <c r="AF97" s="163"/>
      <c r="AG97" s="162"/>
      <c r="AH97" s="161"/>
      <c r="AI97" s="161"/>
      <c r="AJ97" s="161"/>
      <c r="AK97" s="161"/>
      <c r="AL97" s="161"/>
      <c r="AM97" s="163"/>
      <c r="AN97" s="162"/>
      <c r="AO97" s="161"/>
      <c r="AP97" s="161"/>
      <c r="AQ97" s="161"/>
      <c r="AR97" s="161"/>
      <c r="AS97" s="161"/>
      <c r="AT97" s="163"/>
      <c r="AU97" s="162"/>
      <c r="AV97" s="161"/>
      <c r="AW97" s="161"/>
      <c r="AX97" s="392"/>
      <c r="AY97" s="393"/>
      <c r="AZ97" s="394"/>
      <c r="BA97" s="395"/>
      <c r="BB97" s="228"/>
      <c r="BC97" s="187"/>
      <c r="BD97" s="187"/>
      <c r="BE97" s="187"/>
      <c r="BF97" s="188"/>
    </row>
    <row r="98" spans="2:58" ht="20.25" customHeight="1" x14ac:dyDescent="0.45">
      <c r="B98" s="273"/>
      <c r="C98" s="278"/>
      <c r="D98" s="279"/>
      <c r="E98" s="280"/>
      <c r="F98" s="75"/>
      <c r="G98" s="180"/>
      <c r="H98" s="185"/>
      <c r="I98" s="183"/>
      <c r="J98" s="183"/>
      <c r="K98" s="184"/>
      <c r="L98" s="189"/>
      <c r="M98" s="190"/>
      <c r="N98" s="190"/>
      <c r="O98" s="191"/>
      <c r="P98" s="233" t="s">
        <v>15</v>
      </c>
      <c r="Q98" s="234"/>
      <c r="R98" s="235"/>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236">
        <f>IF($BB$3="４週",SUM(S98:AT98),IF($BB$3="暦月",SUM(S98:AW98),""))</f>
        <v>0</v>
      </c>
      <c r="AY98" s="237"/>
      <c r="AZ98" s="238">
        <f>IF($BB$3="４週",AX98/4,IF($BB$3="暦月",'通所型サービス（100名）'!AX98/('通所型サービス（100名）'!$BB$8/7),""))</f>
        <v>0</v>
      </c>
      <c r="BA98" s="239"/>
      <c r="BB98" s="229"/>
      <c r="BC98" s="190"/>
      <c r="BD98" s="190"/>
      <c r="BE98" s="190"/>
      <c r="BF98" s="191"/>
    </row>
    <row r="99" spans="2:58" ht="20.25" customHeight="1" x14ac:dyDescent="0.45">
      <c r="B99" s="273"/>
      <c r="C99" s="281"/>
      <c r="D99" s="282"/>
      <c r="E99" s="283"/>
      <c r="F99" s="94">
        <f>C97</f>
        <v>0</v>
      </c>
      <c r="G99" s="181"/>
      <c r="H99" s="185"/>
      <c r="I99" s="183"/>
      <c r="J99" s="183"/>
      <c r="K99" s="184"/>
      <c r="L99" s="192"/>
      <c r="M99" s="193"/>
      <c r="N99" s="193"/>
      <c r="O99" s="194"/>
      <c r="P99" s="270" t="s">
        <v>50</v>
      </c>
      <c r="Q99" s="271"/>
      <c r="R99" s="272"/>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243">
        <f>IF($BB$3="４週",SUM(S99:AT99),IF($BB$3="暦月",SUM(S99:AW99),""))</f>
        <v>0</v>
      </c>
      <c r="AY99" s="244"/>
      <c r="AZ99" s="245">
        <f>IF($BB$3="４週",AX99/4,IF($BB$3="暦月",'通所型サービス（100名）'!AX99/('通所型サービス（100名）'!$BB$8/7),""))</f>
        <v>0</v>
      </c>
      <c r="BA99" s="246"/>
      <c r="BB99" s="289"/>
      <c r="BC99" s="193"/>
      <c r="BD99" s="193"/>
      <c r="BE99" s="193"/>
      <c r="BF99" s="194"/>
    </row>
    <row r="100" spans="2:58" ht="20.25" customHeight="1" x14ac:dyDescent="0.45">
      <c r="B100" s="273">
        <f>B97+1</f>
        <v>27</v>
      </c>
      <c r="C100" s="275"/>
      <c r="D100" s="276"/>
      <c r="E100" s="277"/>
      <c r="F100" s="77"/>
      <c r="G100" s="179"/>
      <c r="H100" s="182"/>
      <c r="I100" s="183"/>
      <c r="J100" s="183"/>
      <c r="K100" s="184"/>
      <c r="L100" s="186"/>
      <c r="M100" s="187"/>
      <c r="N100" s="187"/>
      <c r="O100" s="188"/>
      <c r="P100" s="195" t="s">
        <v>49</v>
      </c>
      <c r="Q100" s="196"/>
      <c r="R100" s="197"/>
      <c r="S100" s="162"/>
      <c r="T100" s="161"/>
      <c r="U100" s="161"/>
      <c r="V100" s="161"/>
      <c r="W100" s="161"/>
      <c r="X100" s="161"/>
      <c r="Y100" s="163"/>
      <c r="Z100" s="162"/>
      <c r="AA100" s="161"/>
      <c r="AB100" s="161"/>
      <c r="AC100" s="161"/>
      <c r="AD100" s="161"/>
      <c r="AE100" s="161"/>
      <c r="AF100" s="163"/>
      <c r="AG100" s="162"/>
      <c r="AH100" s="161"/>
      <c r="AI100" s="161"/>
      <c r="AJ100" s="161"/>
      <c r="AK100" s="161"/>
      <c r="AL100" s="161"/>
      <c r="AM100" s="163"/>
      <c r="AN100" s="162"/>
      <c r="AO100" s="161"/>
      <c r="AP100" s="161"/>
      <c r="AQ100" s="161"/>
      <c r="AR100" s="161"/>
      <c r="AS100" s="161"/>
      <c r="AT100" s="163"/>
      <c r="AU100" s="162"/>
      <c r="AV100" s="161"/>
      <c r="AW100" s="161"/>
      <c r="AX100" s="392"/>
      <c r="AY100" s="393"/>
      <c r="AZ100" s="394"/>
      <c r="BA100" s="395"/>
      <c r="BB100" s="228"/>
      <c r="BC100" s="187"/>
      <c r="BD100" s="187"/>
      <c r="BE100" s="187"/>
      <c r="BF100" s="188"/>
    </row>
    <row r="101" spans="2:58" ht="20.25" customHeight="1" x14ac:dyDescent="0.45">
      <c r="B101" s="273"/>
      <c r="C101" s="278"/>
      <c r="D101" s="279"/>
      <c r="E101" s="280"/>
      <c r="F101" s="75"/>
      <c r="G101" s="180"/>
      <c r="H101" s="185"/>
      <c r="I101" s="183"/>
      <c r="J101" s="183"/>
      <c r="K101" s="184"/>
      <c r="L101" s="189"/>
      <c r="M101" s="190"/>
      <c r="N101" s="190"/>
      <c r="O101" s="191"/>
      <c r="P101" s="233" t="s">
        <v>15</v>
      </c>
      <c r="Q101" s="234"/>
      <c r="R101" s="235"/>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236">
        <f>IF($BB$3="４週",SUM(S101:AT101),IF($BB$3="暦月",SUM(S101:AW101),""))</f>
        <v>0</v>
      </c>
      <c r="AY101" s="237"/>
      <c r="AZ101" s="238">
        <f>IF($BB$3="４週",AX101/4,IF($BB$3="暦月",'通所型サービス（100名）'!AX101/('通所型サービス（100名）'!$BB$8/7),""))</f>
        <v>0</v>
      </c>
      <c r="BA101" s="239"/>
      <c r="BB101" s="229"/>
      <c r="BC101" s="190"/>
      <c r="BD101" s="190"/>
      <c r="BE101" s="190"/>
      <c r="BF101" s="191"/>
    </row>
    <row r="102" spans="2:58" ht="20.25" customHeight="1" x14ac:dyDescent="0.45">
      <c r="B102" s="273"/>
      <c r="C102" s="281"/>
      <c r="D102" s="282"/>
      <c r="E102" s="283"/>
      <c r="F102" s="94">
        <f>C100</f>
        <v>0</v>
      </c>
      <c r="G102" s="181"/>
      <c r="H102" s="185"/>
      <c r="I102" s="183"/>
      <c r="J102" s="183"/>
      <c r="K102" s="184"/>
      <c r="L102" s="192"/>
      <c r="M102" s="193"/>
      <c r="N102" s="193"/>
      <c r="O102" s="194"/>
      <c r="P102" s="270" t="s">
        <v>50</v>
      </c>
      <c r="Q102" s="271"/>
      <c r="R102" s="272"/>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243">
        <f>IF($BB$3="４週",SUM(S102:AT102),IF($BB$3="暦月",SUM(S102:AW102),""))</f>
        <v>0</v>
      </c>
      <c r="AY102" s="244"/>
      <c r="AZ102" s="245">
        <f>IF($BB$3="４週",AX102/4,IF($BB$3="暦月",'通所型サービス（100名）'!AX102/('通所型サービス（100名）'!$BB$8/7),""))</f>
        <v>0</v>
      </c>
      <c r="BA102" s="246"/>
      <c r="BB102" s="289"/>
      <c r="BC102" s="193"/>
      <c r="BD102" s="193"/>
      <c r="BE102" s="193"/>
      <c r="BF102" s="194"/>
    </row>
    <row r="103" spans="2:58" ht="20.25" customHeight="1" x14ac:dyDescent="0.45">
      <c r="B103" s="273">
        <f>B100+1</f>
        <v>28</v>
      </c>
      <c r="C103" s="275"/>
      <c r="D103" s="276"/>
      <c r="E103" s="277"/>
      <c r="F103" s="77"/>
      <c r="G103" s="179"/>
      <c r="H103" s="182"/>
      <c r="I103" s="183"/>
      <c r="J103" s="183"/>
      <c r="K103" s="184"/>
      <c r="L103" s="186"/>
      <c r="M103" s="187"/>
      <c r="N103" s="187"/>
      <c r="O103" s="188"/>
      <c r="P103" s="195" t="s">
        <v>49</v>
      </c>
      <c r="Q103" s="196"/>
      <c r="R103" s="197"/>
      <c r="S103" s="162"/>
      <c r="T103" s="161"/>
      <c r="U103" s="161"/>
      <c r="V103" s="161"/>
      <c r="W103" s="161"/>
      <c r="X103" s="161"/>
      <c r="Y103" s="163"/>
      <c r="Z103" s="162"/>
      <c r="AA103" s="161"/>
      <c r="AB103" s="161"/>
      <c r="AC103" s="161"/>
      <c r="AD103" s="161"/>
      <c r="AE103" s="161"/>
      <c r="AF103" s="163"/>
      <c r="AG103" s="162"/>
      <c r="AH103" s="161"/>
      <c r="AI103" s="161"/>
      <c r="AJ103" s="161"/>
      <c r="AK103" s="161"/>
      <c r="AL103" s="161"/>
      <c r="AM103" s="163"/>
      <c r="AN103" s="162"/>
      <c r="AO103" s="161"/>
      <c r="AP103" s="161"/>
      <c r="AQ103" s="161"/>
      <c r="AR103" s="161"/>
      <c r="AS103" s="161"/>
      <c r="AT103" s="163"/>
      <c r="AU103" s="162"/>
      <c r="AV103" s="161"/>
      <c r="AW103" s="161"/>
      <c r="AX103" s="392"/>
      <c r="AY103" s="393"/>
      <c r="AZ103" s="394"/>
      <c r="BA103" s="395"/>
      <c r="BB103" s="228"/>
      <c r="BC103" s="187"/>
      <c r="BD103" s="187"/>
      <c r="BE103" s="187"/>
      <c r="BF103" s="188"/>
    </row>
    <row r="104" spans="2:58" ht="20.25" customHeight="1" x14ac:dyDescent="0.45">
      <c r="B104" s="273"/>
      <c r="C104" s="278"/>
      <c r="D104" s="279"/>
      <c r="E104" s="280"/>
      <c r="F104" s="75"/>
      <c r="G104" s="180"/>
      <c r="H104" s="185"/>
      <c r="I104" s="183"/>
      <c r="J104" s="183"/>
      <c r="K104" s="184"/>
      <c r="L104" s="189"/>
      <c r="M104" s="190"/>
      <c r="N104" s="190"/>
      <c r="O104" s="191"/>
      <c r="P104" s="233" t="s">
        <v>15</v>
      </c>
      <c r="Q104" s="234"/>
      <c r="R104" s="235"/>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236">
        <f>IF($BB$3="４週",SUM(S104:AT104),IF($BB$3="暦月",SUM(S104:AW104),""))</f>
        <v>0</v>
      </c>
      <c r="AY104" s="237"/>
      <c r="AZ104" s="238">
        <f>IF($BB$3="４週",AX104/4,IF($BB$3="暦月",'通所型サービス（100名）'!AX104/('通所型サービス（100名）'!$BB$8/7),""))</f>
        <v>0</v>
      </c>
      <c r="BA104" s="239"/>
      <c r="BB104" s="229"/>
      <c r="BC104" s="190"/>
      <c r="BD104" s="190"/>
      <c r="BE104" s="190"/>
      <c r="BF104" s="191"/>
    </row>
    <row r="105" spans="2:58" ht="20.25" customHeight="1" x14ac:dyDescent="0.45">
      <c r="B105" s="273"/>
      <c r="C105" s="281"/>
      <c r="D105" s="282"/>
      <c r="E105" s="283"/>
      <c r="F105" s="94">
        <f>C103</f>
        <v>0</v>
      </c>
      <c r="G105" s="181"/>
      <c r="H105" s="185"/>
      <c r="I105" s="183"/>
      <c r="J105" s="183"/>
      <c r="K105" s="184"/>
      <c r="L105" s="192"/>
      <c r="M105" s="193"/>
      <c r="N105" s="193"/>
      <c r="O105" s="194"/>
      <c r="P105" s="270" t="s">
        <v>50</v>
      </c>
      <c r="Q105" s="271"/>
      <c r="R105" s="272"/>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243">
        <f>IF($BB$3="４週",SUM(S105:AT105),IF($BB$3="暦月",SUM(S105:AW105),""))</f>
        <v>0</v>
      </c>
      <c r="AY105" s="244"/>
      <c r="AZ105" s="245">
        <f>IF($BB$3="４週",AX105/4,IF($BB$3="暦月",'通所型サービス（100名）'!AX105/('通所型サービス（100名）'!$BB$8/7),""))</f>
        <v>0</v>
      </c>
      <c r="BA105" s="246"/>
      <c r="BB105" s="289"/>
      <c r="BC105" s="193"/>
      <c r="BD105" s="193"/>
      <c r="BE105" s="193"/>
      <c r="BF105" s="194"/>
    </row>
    <row r="106" spans="2:58" ht="20.25" customHeight="1" x14ac:dyDescent="0.45">
      <c r="B106" s="273">
        <f>B103+1</f>
        <v>29</v>
      </c>
      <c r="C106" s="275"/>
      <c r="D106" s="276"/>
      <c r="E106" s="277"/>
      <c r="F106" s="77"/>
      <c r="G106" s="179"/>
      <c r="H106" s="182"/>
      <c r="I106" s="183"/>
      <c r="J106" s="183"/>
      <c r="K106" s="184"/>
      <c r="L106" s="186"/>
      <c r="M106" s="187"/>
      <c r="N106" s="187"/>
      <c r="O106" s="188"/>
      <c r="P106" s="195" t="s">
        <v>49</v>
      </c>
      <c r="Q106" s="196"/>
      <c r="R106" s="197"/>
      <c r="S106" s="162"/>
      <c r="T106" s="161"/>
      <c r="U106" s="161"/>
      <c r="V106" s="161"/>
      <c r="W106" s="161"/>
      <c r="X106" s="161"/>
      <c r="Y106" s="163"/>
      <c r="Z106" s="162"/>
      <c r="AA106" s="161"/>
      <c r="AB106" s="161"/>
      <c r="AC106" s="161"/>
      <c r="AD106" s="161"/>
      <c r="AE106" s="161"/>
      <c r="AF106" s="163"/>
      <c r="AG106" s="162"/>
      <c r="AH106" s="161"/>
      <c r="AI106" s="161"/>
      <c r="AJ106" s="161"/>
      <c r="AK106" s="161"/>
      <c r="AL106" s="161"/>
      <c r="AM106" s="163"/>
      <c r="AN106" s="162"/>
      <c r="AO106" s="161"/>
      <c r="AP106" s="161"/>
      <c r="AQ106" s="161"/>
      <c r="AR106" s="161"/>
      <c r="AS106" s="161"/>
      <c r="AT106" s="163"/>
      <c r="AU106" s="162"/>
      <c r="AV106" s="161"/>
      <c r="AW106" s="161"/>
      <c r="AX106" s="392"/>
      <c r="AY106" s="393"/>
      <c r="AZ106" s="394"/>
      <c r="BA106" s="395"/>
      <c r="BB106" s="228"/>
      <c r="BC106" s="187"/>
      <c r="BD106" s="187"/>
      <c r="BE106" s="187"/>
      <c r="BF106" s="188"/>
    </row>
    <row r="107" spans="2:58" ht="20.25" customHeight="1" x14ac:dyDescent="0.45">
      <c r="B107" s="273"/>
      <c r="C107" s="278"/>
      <c r="D107" s="279"/>
      <c r="E107" s="280"/>
      <c r="F107" s="75"/>
      <c r="G107" s="180"/>
      <c r="H107" s="185"/>
      <c r="I107" s="183"/>
      <c r="J107" s="183"/>
      <c r="K107" s="184"/>
      <c r="L107" s="189"/>
      <c r="M107" s="190"/>
      <c r="N107" s="190"/>
      <c r="O107" s="191"/>
      <c r="P107" s="233" t="s">
        <v>15</v>
      </c>
      <c r="Q107" s="234"/>
      <c r="R107" s="235"/>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236">
        <f>IF($BB$3="４週",SUM(S107:AT107),IF($BB$3="暦月",SUM(S107:AW107),""))</f>
        <v>0</v>
      </c>
      <c r="AY107" s="237"/>
      <c r="AZ107" s="238">
        <f>IF($BB$3="４週",AX107/4,IF($BB$3="暦月",'通所型サービス（100名）'!AX107/('通所型サービス（100名）'!$BB$8/7),""))</f>
        <v>0</v>
      </c>
      <c r="BA107" s="239"/>
      <c r="BB107" s="229"/>
      <c r="BC107" s="190"/>
      <c r="BD107" s="190"/>
      <c r="BE107" s="190"/>
      <c r="BF107" s="191"/>
    </row>
    <row r="108" spans="2:58" ht="20.25" customHeight="1" x14ac:dyDescent="0.45">
      <c r="B108" s="273"/>
      <c r="C108" s="281"/>
      <c r="D108" s="282"/>
      <c r="E108" s="283"/>
      <c r="F108" s="94">
        <f>C106</f>
        <v>0</v>
      </c>
      <c r="G108" s="181"/>
      <c r="H108" s="185"/>
      <c r="I108" s="183"/>
      <c r="J108" s="183"/>
      <c r="K108" s="184"/>
      <c r="L108" s="192"/>
      <c r="M108" s="193"/>
      <c r="N108" s="193"/>
      <c r="O108" s="194"/>
      <c r="P108" s="270" t="s">
        <v>50</v>
      </c>
      <c r="Q108" s="271"/>
      <c r="R108" s="272"/>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243">
        <f>IF($BB$3="４週",SUM(S108:AT108),IF($BB$3="暦月",SUM(S108:AW108),""))</f>
        <v>0</v>
      </c>
      <c r="AY108" s="244"/>
      <c r="AZ108" s="245">
        <f>IF($BB$3="４週",AX108/4,IF($BB$3="暦月",'通所型サービス（100名）'!AX108/('通所型サービス（100名）'!$BB$8/7),""))</f>
        <v>0</v>
      </c>
      <c r="BA108" s="246"/>
      <c r="BB108" s="289"/>
      <c r="BC108" s="193"/>
      <c r="BD108" s="193"/>
      <c r="BE108" s="193"/>
      <c r="BF108" s="194"/>
    </row>
    <row r="109" spans="2:58" ht="20.25" customHeight="1" x14ac:dyDescent="0.45">
      <c r="B109" s="273">
        <f>B106+1</f>
        <v>30</v>
      </c>
      <c r="C109" s="275"/>
      <c r="D109" s="276"/>
      <c r="E109" s="277"/>
      <c r="F109" s="77"/>
      <c r="G109" s="179"/>
      <c r="H109" s="182"/>
      <c r="I109" s="183"/>
      <c r="J109" s="183"/>
      <c r="K109" s="184"/>
      <c r="L109" s="186"/>
      <c r="M109" s="187"/>
      <c r="N109" s="187"/>
      <c r="O109" s="188"/>
      <c r="P109" s="195" t="s">
        <v>49</v>
      </c>
      <c r="Q109" s="196"/>
      <c r="R109" s="197"/>
      <c r="S109" s="162"/>
      <c r="T109" s="161"/>
      <c r="U109" s="161"/>
      <c r="V109" s="161"/>
      <c r="W109" s="161"/>
      <c r="X109" s="161"/>
      <c r="Y109" s="163"/>
      <c r="Z109" s="162"/>
      <c r="AA109" s="161"/>
      <c r="AB109" s="161"/>
      <c r="AC109" s="161"/>
      <c r="AD109" s="161"/>
      <c r="AE109" s="161"/>
      <c r="AF109" s="163"/>
      <c r="AG109" s="162"/>
      <c r="AH109" s="161"/>
      <c r="AI109" s="161"/>
      <c r="AJ109" s="161"/>
      <c r="AK109" s="161"/>
      <c r="AL109" s="161"/>
      <c r="AM109" s="163"/>
      <c r="AN109" s="162"/>
      <c r="AO109" s="161"/>
      <c r="AP109" s="161"/>
      <c r="AQ109" s="161"/>
      <c r="AR109" s="161"/>
      <c r="AS109" s="161"/>
      <c r="AT109" s="163"/>
      <c r="AU109" s="162"/>
      <c r="AV109" s="161"/>
      <c r="AW109" s="161"/>
      <c r="AX109" s="392"/>
      <c r="AY109" s="393"/>
      <c r="AZ109" s="394"/>
      <c r="BA109" s="395"/>
      <c r="BB109" s="228"/>
      <c r="BC109" s="187"/>
      <c r="BD109" s="187"/>
      <c r="BE109" s="187"/>
      <c r="BF109" s="188"/>
    </row>
    <row r="110" spans="2:58" ht="20.25" customHeight="1" x14ac:dyDescent="0.45">
      <c r="B110" s="273"/>
      <c r="C110" s="278"/>
      <c r="D110" s="279"/>
      <c r="E110" s="280"/>
      <c r="F110" s="75"/>
      <c r="G110" s="180"/>
      <c r="H110" s="185"/>
      <c r="I110" s="183"/>
      <c r="J110" s="183"/>
      <c r="K110" s="184"/>
      <c r="L110" s="189"/>
      <c r="M110" s="190"/>
      <c r="N110" s="190"/>
      <c r="O110" s="191"/>
      <c r="P110" s="233" t="s">
        <v>15</v>
      </c>
      <c r="Q110" s="234"/>
      <c r="R110" s="235"/>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236">
        <f>IF($BB$3="４週",SUM(S110:AT110),IF($BB$3="暦月",SUM(S110:AW110),""))</f>
        <v>0</v>
      </c>
      <c r="AY110" s="237"/>
      <c r="AZ110" s="238">
        <f>IF($BB$3="４週",AX110/4,IF($BB$3="暦月",'通所型サービス（100名）'!AX110/('通所型サービス（100名）'!$BB$8/7),""))</f>
        <v>0</v>
      </c>
      <c r="BA110" s="239"/>
      <c r="BB110" s="229"/>
      <c r="BC110" s="190"/>
      <c r="BD110" s="190"/>
      <c r="BE110" s="190"/>
      <c r="BF110" s="191"/>
    </row>
    <row r="111" spans="2:58" ht="20.25" customHeight="1" x14ac:dyDescent="0.45">
      <c r="B111" s="273"/>
      <c r="C111" s="281"/>
      <c r="D111" s="282"/>
      <c r="E111" s="283"/>
      <c r="F111" s="94">
        <f>C109</f>
        <v>0</v>
      </c>
      <c r="G111" s="181"/>
      <c r="H111" s="185"/>
      <c r="I111" s="183"/>
      <c r="J111" s="183"/>
      <c r="K111" s="184"/>
      <c r="L111" s="192"/>
      <c r="M111" s="193"/>
      <c r="N111" s="193"/>
      <c r="O111" s="194"/>
      <c r="P111" s="270" t="s">
        <v>50</v>
      </c>
      <c r="Q111" s="271"/>
      <c r="R111" s="272"/>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243">
        <f>IF($BB$3="４週",SUM(S111:AT111),IF($BB$3="暦月",SUM(S111:AW111),""))</f>
        <v>0</v>
      </c>
      <c r="AY111" s="244"/>
      <c r="AZ111" s="245">
        <f>IF($BB$3="４週",AX111/4,IF($BB$3="暦月",'通所型サービス（100名）'!AX111/('通所型サービス（100名）'!$BB$8/7),""))</f>
        <v>0</v>
      </c>
      <c r="BA111" s="246"/>
      <c r="BB111" s="289"/>
      <c r="BC111" s="193"/>
      <c r="BD111" s="193"/>
      <c r="BE111" s="193"/>
      <c r="BF111" s="194"/>
    </row>
    <row r="112" spans="2:58" ht="20.25" customHeight="1" x14ac:dyDescent="0.45">
      <c r="B112" s="273">
        <f>B109+1</f>
        <v>31</v>
      </c>
      <c r="C112" s="275"/>
      <c r="D112" s="276"/>
      <c r="E112" s="277"/>
      <c r="F112" s="77"/>
      <c r="G112" s="179"/>
      <c r="H112" s="182"/>
      <c r="I112" s="183"/>
      <c r="J112" s="183"/>
      <c r="K112" s="184"/>
      <c r="L112" s="186"/>
      <c r="M112" s="187"/>
      <c r="N112" s="187"/>
      <c r="O112" s="188"/>
      <c r="P112" s="195" t="s">
        <v>49</v>
      </c>
      <c r="Q112" s="196"/>
      <c r="R112" s="197"/>
      <c r="S112" s="162"/>
      <c r="T112" s="161"/>
      <c r="U112" s="161"/>
      <c r="V112" s="161"/>
      <c r="W112" s="161"/>
      <c r="X112" s="161"/>
      <c r="Y112" s="163"/>
      <c r="Z112" s="162"/>
      <c r="AA112" s="161"/>
      <c r="AB112" s="161"/>
      <c r="AC112" s="161"/>
      <c r="AD112" s="161"/>
      <c r="AE112" s="161"/>
      <c r="AF112" s="163"/>
      <c r="AG112" s="162"/>
      <c r="AH112" s="161"/>
      <c r="AI112" s="161"/>
      <c r="AJ112" s="161"/>
      <c r="AK112" s="161"/>
      <c r="AL112" s="161"/>
      <c r="AM112" s="163"/>
      <c r="AN112" s="162"/>
      <c r="AO112" s="161"/>
      <c r="AP112" s="161"/>
      <c r="AQ112" s="161"/>
      <c r="AR112" s="161"/>
      <c r="AS112" s="161"/>
      <c r="AT112" s="163"/>
      <c r="AU112" s="162"/>
      <c r="AV112" s="161"/>
      <c r="AW112" s="161"/>
      <c r="AX112" s="392"/>
      <c r="AY112" s="393"/>
      <c r="AZ112" s="394"/>
      <c r="BA112" s="395"/>
      <c r="BB112" s="228"/>
      <c r="BC112" s="187"/>
      <c r="BD112" s="187"/>
      <c r="BE112" s="187"/>
      <c r="BF112" s="188"/>
    </row>
    <row r="113" spans="2:58" ht="20.25" customHeight="1" x14ac:dyDescent="0.45">
      <c r="B113" s="273"/>
      <c r="C113" s="278"/>
      <c r="D113" s="279"/>
      <c r="E113" s="280"/>
      <c r="F113" s="75"/>
      <c r="G113" s="180"/>
      <c r="H113" s="185"/>
      <c r="I113" s="183"/>
      <c r="J113" s="183"/>
      <c r="K113" s="184"/>
      <c r="L113" s="189"/>
      <c r="M113" s="190"/>
      <c r="N113" s="190"/>
      <c r="O113" s="191"/>
      <c r="P113" s="233" t="s">
        <v>15</v>
      </c>
      <c r="Q113" s="234"/>
      <c r="R113" s="235"/>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236">
        <f>IF($BB$3="４週",SUM(S113:AT113),IF($BB$3="暦月",SUM(S113:AW113),""))</f>
        <v>0</v>
      </c>
      <c r="AY113" s="237"/>
      <c r="AZ113" s="238">
        <f>IF($BB$3="４週",AX113/4,IF($BB$3="暦月",'通所型サービス（100名）'!AX113/('通所型サービス（100名）'!$BB$8/7),""))</f>
        <v>0</v>
      </c>
      <c r="BA113" s="239"/>
      <c r="BB113" s="229"/>
      <c r="BC113" s="190"/>
      <c r="BD113" s="190"/>
      <c r="BE113" s="190"/>
      <c r="BF113" s="191"/>
    </row>
    <row r="114" spans="2:58" ht="20.25" customHeight="1" x14ac:dyDescent="0.45">
      <c r="B114" s="273"/>
      <c r="C114" s="281"/>
      <c r="D114" s="282"/>
      <c r="E114" s="283"/>
      <c r="F114" s="94">
        <f>C112</f>
        <v>0</v>
      </c>
      <c r="G114" s="181"/>
      <c r="H114" s="185"/>
      <c r="I114" s="183"/>
      <c r="J114" s="183"/>
      <c r="K114" s="184"/>
      <c r="L114" s="192"/>
      <c r="M114" s="193"/>
      <c r="N114" s="193"/>
      <c r="O114" s="194"/>
      <c r="P114" s="270" t="s">
        <v>50</v>
      </c>
      <c r="Q114" s="271"/>
      <c r="R114" s="272"/>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243">
        <f>IF($BB$3="４週",SUM(S114:AT114),IF($BB$3="暦月",SUM(S114:AW114),""))</f>
        <v>0</v>
      </c>
      <c r="AY114" s="244"/>
      <c r="AZ114" s="245">
        <f>IF($BB$3="４週",AX114/4,IF($BB$3="暦月",'通所型サービス（100名）'!AX114/('通所型サービス（100名）'!$BB$8/7),""))</f>
        <v>0</v>
      </c>
      <c r="BA114" s="246"/>
      <c r="BB114" s="289"/>
      <c r="BC114" s="193"/>
      <c r="BD114" s="193"/>
      <c r="BE114" s="193"/>
      <c r="BF114" s="194"/>
    </row>
    <row r="115" spans="2:58" ht="20.25" customHeight="1" x14ac:dyDescent="0.45">
      <c r="B115" s="273">
        <f>B112+1</f>
        <v>32</v>
      </c>
      <c r="C115" s="275"/>
      <c r="D115" s="276"/>
      <c r="E115" s="277"/>
      <c r="F115" s="77"/>
      <c r="G115" s="179"/>
      <c r="H115" s="182"/>
      <c r="I115" s="183"/>
      <c r="J115" s="183"/>
      <c r="K115" s="184"/>
      <c r="L115" s="186"/>
      <c r="M115" s="187"/>
      <c r="N115" s="187"/>
      <c r="O115" s="188"/>
      <c r="P115" s="195" t="s">
        <v>49</v>
      </c>
      <c r="Q115" s="196"/>
      <c r="R115" s="197"/>
      <c r="S115" s="162"/>
      <c r="T115" s="161"/>
      <c r="U115" s="161"/>
      <c r="V115" s="161"/>
      <c r="W115" s="161"/>
      <c r="X115" s="161"/>
      <c r="Y115" s="163"/>
      <c r="Z115" s="162"/>
      <c r="AA115" s="161"/>
      <c r="AB115" s="161"/>
      <c r="AC115" s="161"/>
      <c r="AD115" s="161"/>
      <c r="AE115" s="161"/>
      <c r="AF115" s="163"/>
      <c r="AG115" s="162"/>
      <c r="AH115" s="161"/>
      <c r="AI115" s="161"/>
      <c r="AJ115" s="161"/>
      <c r="AK115" s="161"/>
      <c r="AL115" s="161"/>
      <c r="AM115" s="163"/>
      <c r="AN115" s="162"/>
      <c r="AO115" s="161"/>
      <c r="AP115" s="161"/>
      <c r="AQ115" s="161"/>
      <c r="AR115" s="161"/>
      <c r="AS115" s="161"/>
      <c r="AT115" s="163"/>
      <c r="AU115" s="162"/>
      <c r="AV115" s="161"/>
      <c r="AW115" s="161"/>
      <c r="AX115" s="392"/>
      <c r="AY115" s="393"/>
      <c r="AZ115" s="394"/>
      <c r="BA115" s="395"/>
      <c r="BB115" s="228"/>
      <c r="BC115" s="187"/>
      <c r="BD115" s="187"/>
      <c r="BE115" s="187"/>
      <c r="BF115" s="188"/>
    </row>
    <row r="116" spans="2:58" ht="20.25" customHeight="1" x14ac:dyDescent="0.45">
      <c r="B116" s="273"/>
      <c r="C116" s="278"/>
      <c r="D116" s="279"/>
      <c r="E116" s="280"/>
      <c r="F116" s="75"/>
      <c r="G116" s="180"/>
      <c r="H116" s="185"/>
      <c r="I116" s="183"/>
      <c r="J116" s="183"/>
      <c r="K116" s="184"/>
      <c r="L116" s="189"/>
      <c r="M116" s="190"/>
      <c r="N116" s="190"/>
      <c r="O116" s="191"/>
      <c r="P116" s="233" t="s">
        <v>15</v>
      </c>
      <c r="Q116" s="234"/>
      <c r="R116" s="235"/>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236">
        <f>IF($BB$3="４週",SUM(S116:AT116),IF($BB$3="暦月",SUM(S116:AW116),""))</f>
        <v>0</v>
      </c>
      <c r="AY116" s="237"/>
      <c r="AZ116" s="238">
        <f>IF($BB$3="４週",AX116/4,IF($BB$3="暦月",'通所型サービス（100名）'!AX116/('通所型サービス（100名）'!$BB$8/7),""))</f>
        <v>0</v>
      </c>
      <c r="BA116" s="239"/>
      <c r="BB116" s="229"/>
      <c r="BC116" s="190"/>
      <c r="BD116" s="190"/>
      <c r="BE116" s="190"/>
      <c r="BF116" s="191"/>
    </row>
    <row r="117" spans="2:58" ht="20.25" customHeight="1" x14ac:dyDescent="0.45">
      <c r="B117" s="273"/>
      <c r="C117" s="281"/>
      <c r="D117" s="282"/>
      <c r="E117" s="283"/>
      <c r="F117" s="94">
        <f>C115</f>
        <v>0</v>
      </c>
      <c r="G117" s="181"/>
      <c r="H117" s="185"/>
      <c r="I117" s="183"/>
      <c r="J117" s="183"/>
      <c r="K117" s="184"/>
      <c r="L117" s="192"/>
      <c r="M117" s="193"/>
      <c r="N117" s="193"/>
      <c r="O117" s="194"/>
      <c r="P117" s="270" t="s">
        <v>50</v>
      </c>
      <c r="Q117" s="271"/>
      <c r="R117" s="272"/>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243">
        <f>IF($BB$3="４週",SUM(S117:AT117),IF($BB$3="暦月",SUM(S117:AW117),""))</f>
        <v>0</v>
      </c>
      <c r="AY117" s="244"/>
      <c r="AZ117" s="245">
        <f>IF($BB$3="４週",AX117/4,IF($BB$3="暦月",'通所型サービス（100名）'!AX117/('通所型サービス（100名）'!$BB$8/7),""))</f>
        <v>0</v>
      </c>
      <c r="BA117" s="246"/>
      <c r="BB117" s="289"/>
      <c r="BC117" s="193"/>
      <c r="BD117" s="193"/>
      <c r="BE117" s="193"/>
      <c r="BF117" s="194"/>
    </row>
    <row r="118" spans="2:58" ht="20.25" customHeight="1" x14ac:dyDescent="0.45">
      <c r="B118" s="273">
        <f>B115+1</f>
        <v>33</v>
      </c>
      <c r="C118" s="275"/>
      <c r="D118" s="276"/>
      <c r="E118" s="277"/>
      <c r="F118" s="77"/>
      <c r="G118" s="179"/>
      <c r="H118" s="182"/>
      <c r="I118" s="183"/>
      <c r="J118" s="183"/>
      <c r="K118" s="184"/>
      <c r="L118" s="186"/>
      <c r="M118" s="187"/>
      <c r="N118" s="187"/>
      <c r="O118" s="188"/>
      <c r="P118" s="195" t="s">
        <v>49</v>
      </c>
      <c r="Q118" s="196"/>
      <c r="R118" s="197"/>
      <c r="S118" s="162"/>
      <c r="T118" s="161"/>
      <c r="U118" s="161"/>
      <c r="V118" s="161"/>
      <c r="W118" s="161"/>
      <c r="X118" s="161"/>
      <c r="Y118" s="163"/>
      <c r="Z118" s="162"/>
      <c r="AA118" s="161"/>
      <c r="AB118" s="161"/>
      <c r="AC118" s="161"/>
      <c r="AD118" s="161"/>
      <c r="AE118" s="161"/>
      <c r="AF118" s="163"/>
      <c r="AG118" s="162"/>
      <c r="AH118" s="161"/>
      <c r="AI118" s="161"/>
      <c r="AJ118" s="161"/>
      <c r="AK118" s="161"/>
      <c r="AL118" s="161"/>
      <c r="AM118" s="163"/>
      <c r="AN118" s="162"/>
      <c r="AO118" s="161"/>
      <c r="AP118" s="161"/>
      <c r="AQ118" s="161"/>
      <c r="AR118" s="161"/>
      <c r="AS118" s="161"/>
      <c r="AT118" s="163"/>
      <c r="AU118" s="162"/>
      <c r="AV118" s="161"/>
      <c r="AW118" s="161"/>
      <c r="AX118" s="392"/>
      <c r="AY118" s="393"/>
      <c r="AZ118" s="394"/>
      <c r="BA118" s="395"/>
      <c r="BB118" s="228"/>
      <c r="BC118" s="187"/>
      <c r="BD118" s="187"/>
      <c r="BE118" s="187"/>
      <c r="BF118" s="188"/>
    </row>
    <row r="119" spans="2:58" ht="20.25" customHeight="1" x14ac:dyDescent="0.45">
      <c r="B119" s="273"/>
      <c r="C119" s="278"/>
      <c r="D119" s="279"/>
      <c r="E119" s="280"/>
      <c r="F119" s="75"/>
      <c r="G119" s="180"/>
      <c r="H119" s="185"/>
      <c r="I119" s="183"/>
      <c r="J119" s="183"/>
      <c r="K119" s="184"/>
      <c r="L119" s="189"/>
      <c r="M119" s="190"/>
      <c r="N119" s="190"/>
      <c r="O119" s="191"/>
      <c r="P119" s="233" t="s">
        <v>15</v>
      </c>
      <c r="Q119" s="234"/>
      <c r="R119" s="235"/>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236">
        <f>IF($BB$3="４週",SUM(S119:AT119),IF($BB$3="暦月",SUM(S119:AW119),""))</f>
        <v>0</v>
      </c>
      <c r="AY119" s="237"/>
      <c r="AZ119" s="238">
        <f>IF($BB$3="４週",AX119/4,IF($BB$3="暦月",'通所型サービス（100名）'!AX119/('通所型サービス（100名）'!$BB$8/7),""))</f>
        <v>0</v>
      </c>
      <c r="BA119" s="239"/>
      <c r="BB119" s="229"/>
      <c r="BC119" s="190"/>
      <c r="BD119" s="190"/>
      <c r="BE119" s="190"/>
      <c r="BF119" s="191"/>
    </row>
    <row r="120" spans="2:58" ht="20.25" customHeight="1" x14ac:dyDescent="0.45">
      <c r="B120" s="273"/>
      <c r="C120" s="281"/>
      <c r="D120" s="282"/>
      <c r="E120" s="283"/>
      <c r="F120" s="94">
        <f>C118</f>
        <v>0</v>
      </c>
      <c r="G120" s="181"/>
      <c r="H120" s="185"/>
      <c r="I120" s="183"/>
      <c r="J120" s="183"/>
      <c r="K120" s="184"/>
      <c r="L120" s="192"/>
      <c r="M120" s="193"/>
      <c r="N120" s="193"/>
      <c r="O120" s="194"/>
      <c r="P120" s="270" t="s">
        <v>50</v>
      </c>
      <c r="Q120" s="271"/>
      <c r="R120" s="272"/>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243">
        <f>IF($BB$3="４週",SUM(S120:AT120),IF($BB$3="暦月",SUM(S120:AW120),""))</f>
        <v>0</v>
      </c>
      <c r="AY120" s="244"/>
      <c r="AZ120" s="245">
        <f>IF($BB$3="４週",AX120/4,IF($BB$3="暦月",'通所型サービス（100名）'!AX120/('通所型サービス（100名）'!$BB$8/7),""))</f>
        <v>0</v>
      </c>
      <c r="BA120" s="246"/>
      <c r="BB120" s="289"/>
      <c r="BC120" s="193"/>
      <c r="BD120" s="193"/>
      <c r="BE120" s="193"/>
      <c r="BF120" s="194"/>
    </row>
    <row r="121" spans="2:58" ht="20.25" customHeight="1" x14ac:dyDescent="0.45">
      <c r="B121" s="273">
        <f>B118+1</f>
        <v>34</v>
      </c>
      <c r="C121" s="275"/>
      <c r="D121" s="276"/>
      <c r="E121" s="277"/>
      <c r="F121" s="77"/>
      <c r="G121" s="179"/>
      <c r="H121" s="182"/>
      <c r="I121" s="183"/>
      <c r="J121" s="183"/>
      <c r="K121" s="184"/>
      <c r="L121" s="186"/>
      <c r="M121" s="187"/>
      <c r="N121" s="187"/>
      <c r="O121" s="188"/>
      <c r="P121" s="195" t="s">
        <v>49</v>
      </c>
      <c r="Q121" s="196"/>
      <c r="R121" s="197"/>
      <c r="S121" s="162"/>
      <c r="T121" s="161"/>
      <c r="U121" s="161"/>
      <c r="V121" s="161"/>
      <c r="W121" s="161"/>
      <c r="X121" s="161"/>
      <c r="Y121" s="163"/>
      <c r="Z121" s="162"/>
      <c r="AA121" s="161"/>
      <c r="AB121" s="161"/>
      <c r="AC121" s="161"/>
      <c r="AD121" s="161"/>
      <c r="AE121" s="161"/>
      <c r="AF121" s="163"/>
      <c r="AG121" s="162"/>
      <c r="AH121" s="161"/>
      <c r="AI121" s="161"/>
      <c r="AJ121" s="161"/>
      <c r="AK121" s="161"/>
      <c r="AL121" s="161"/>
      <c r="AM121" s="163"/>
      <c r="AN121" s="162"/>
      <c r="AO121" s="161"/>
      <c r="AP121" s="161"/>
      <c r="AQ121" s="161"/>
      <c r="AR121" s="161"/>
      <c r="AS121" s="161"/>
      <c r="AT121" s="163"/>
      <c r="AU121" s="162"/>
      <c r="AV121" s="161"/>
      <c r="AW121" s="161"/>
      <c r="AX121" s="392"/>
      <c r="AY121" s="393"/>
      <c r="AZ121" s="394"/>
      <c r="BA121" s="395"/>
      <c r="BB121" s="228"/>
      <c r="BC121" s="187"/>
      <c r="BD121" s="187"/>
      <c r="BE121" s="187"/>
      <c r="BF121" s="188"/>
    </row>
    <row r="122" spans="2:58" ht="20.25" customHeight="1" x14ac:dyDescent="0.45">
      <c r="B122" s="273"/>
      <c r="C122" s="278"/>
      <c r="D122" s="279"/>
      <c r="E122" s="280"/>
      <c r="F122" s="75"/>
      <c r="G122" s="180"/>
      <c r="H122" s="185"/>
      <c r="I122" s="183"/>
      <c r="J122" s="183"/>
      <c r="K122" s="184"/>
      <c r="L122" s="189"/>
      <c r="M122" s="190"/>
      <c r="N122" s="190"/>
      <c r="O122" s="191"/>
      <c r="P122" s="233" t="s">
        <v>15</v>
      </c>
      <c r="Q122" s="234"/>
      <c r="R122" s="235"/>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236">
        <f>IF($BB$3="４週",SUM(S122:AT122),IF($BB$3="暦月",SUM(S122:AW122),""))</f>
        <v>0</v>
      </c>
      <c r="AY122" s="237"/>
      <c r="AZ122" s="238">
        <f>IF($BB$3="４週",AX122/4,IF($BB$3="暦月",'通所型サービス（100名）'!AX122/('通所型サービス（100名）'!$BB$8/7),""))</f>
        <v>0</v>
      </c>
      <c r="BA122" s="239"/>
      <c r="BB122" s="229"/>
      <c r="BC122" s="190"/>
      <c r="BD122" s="190"/>
      <c r="BE122" s="190"/>
      <c r="BF122" s="191"/>
    </row>
    <row r="123" spans="2:58" ht="20.25" customHeight="1" x14ac:dyDescent="0.45">
      <c r="B123" s="273"/>
      <c r="C123" s="281"/>
      <c r="D123" s="282"/>
      <c r="E123" s="283"/>
      <c r="F123" s="94">
        <f>C121</f>
        <v>0</v>
      </c>
      <c r="G123" s="181"/>
      <c r="H123" s="185"/>
      <c r="I123" s="183"/>
      <c r="J123" s="183"/>
      <c r="K123" s="184"/>
      <c r="L123" s="192"/>
      <c r="M123" s="193"/>
      <c r="N123" s="193"/>
      <c r="O123" s="194"/>
      <c r="P123" s="270" t="s">
        <v>50</v>
      </c>
      <c r="Q123" s="271"/>
      <c r="R123" s="272"/>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243">
        <f>IF($BB$3="４週",SUM(S123:AT123),IF($BB$3="暦月",SUM(S123:AW123),""))</f>
        <v>0</v>
      </c>
      <c r="AY123" s="244"/>
      <c r="AZ123" s="245">
        <f>IF($BB$3="４週",AX123/4,IF($BB$3="暦月",'通所型サービス（100名）'!AX123/('通所型サービス（100名）'!$BB$8/7),""))</f>
        <v>0</v>
      </c>
      <c r="BA123" s="246"/>
      <c r="BB123" s="289"/>
      <c r="BC123" s="193"/>
      <c r="BD123" s="193"/>
      <c r="BE123" s="193"/>
      <c r="BF123" s="194"/>
    </row>
    <row r="124" spans="2:58" ht="20.25" customHeight="1" x14ac:dyDescent="0.45">
      <c r="B124" s="273">
        <f>B121+1</f>
        <v>35</v>
      </c>
      <c r="C124" s="275"/>
      <c r="D124" s="276"/>
      <c r="E124" s="277"/>
      <c r="F124" s="77"/>
      <c r="G124" s="179"/>
      <c r="H124" s="182"/>
      <c r="I124" s="183"/>
      <c r="J124" s="183"/>
      <c r="K124" s="184"/>
      <c r="L124" s="186"/>
      <c r="M124" s="187"/>
      <c r="N124" s="187"/>
      <c r="O124" s="188"/>
      <c r="P124" s="195" t="s">
        <v>49</v>
      </c>
      <c r="Q124" s="196"/>
      <c r="R124" s="197"/>
      <c r="S124" s="162"/>
      <c r="T124" s="161"/>
      <c r="U124" s="161"/>
      <c r="V124" s="161"/>
      <c r="W124" s="161"/>
      <c r="X124" s="161"/>
      <c r="Y124" s="163"/>
      <c r="Z124" s="162"/>
      <c r="AA124" s="161"/>
      <c r="AB124" s="161"/>
      <c r="AC124" s="161"/>
      <c r="AD124" s="161"/>
      <c r="AE124" s="161"/>
      <c r="AF124" s="163"/>
      <c r="AG124" s="162"/>
      <c r="AH124" s="161"/>
      <c r="AI124" s="161"/>
      <c r="AJ124" s="161"/>
      <c r="AK124" s="161"/>
      <c r="AL124" s="161"/>
      <c r="AM124" s="163"/>
      <c r="AN124" s="162"/>
      <c r="AO124" s="161"/>
      <c r="AP124" s="161"/>
      <c r="AQ124" s="161"/>
      <c r="AR124" s="161"/>
      <c r="AS124" s="161"/>
      <c r="AT124" s="163"/>
      <c r="AU124" s="162"/>
      <c r="AV124" s="161"/>
      <c r="AW124" s="161"/>
      <c r="AX124" s="392"/>
      <c r="AY124" s="393"/>
      <c r="AZ124" s="394"/>
      <c r="BA124" s="395"/>
      <c r="BB124" s="228"/>
      <c r="BC124" s="187"/>
      <c r="BD124" s="187"/>
      <c r="BE124" s="187"/>
      <c r="BF124" s="188"/>
    </row>
    <row r="125" spans="2:58" ht="20.25" customHeight="1" x14ac:dyDescent="0.45">
      <c r="B125" s="273"/>
      <c r="C125" s="278"/>
      <c r="D125" s="279"/>
      <c r="E125" s="280"/>
      <c r="F125" s="75"/>
      <c r="G125" s="180"/>
      <c r="H125" s="185"/>
      <c r="I125" s="183"/>
      <c r="J125" s="183"/>
      <c r="K125" s="184"/>
      <c r="L125" s="189"/>
      <c r="M125" s="190"/>
      <c r="N125" s="190"/>
      <c r="O125" s="191"/>
      <c r="P125" s="233" t="s">
        <v>15</v>
      </c>
      <c r="Q125" s="234"/>
      <c r="R125" s="235"/>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236">
        <f>IF($BB$3="４週",SUM(S125:AT125),IF($BB$3="暦月",SUM(S125:AW125),""))</f>
        <v>0</v>
      </c>
      <c r="AY125" s="237"/>
      <c r="AZ125" s="238">
        <f>IF($BB$3="４週",AX125/4,IF($BB$3="暦月",'通所型サービス（100名）'!AX125/('通所型サービス（100名）'!$BB$8/7),""))</f>
        <v>0</v>
      </c>
      <c r="BA125" s="239"/>
      <c r="BB125" s="229"/>
      <c r="BC125" s="190"/>
      <c r="BD125" s="190"/>
      <c r="BE125" s="190"/>
      <c r="BF125" s="191"/>
    </row>
    <row r="126" spans="2:58" ht="20.25" customHeight="1" x14ac:dyDescent="0.45">
      <c r="B126" s="273"/>
      <c r="C126" s="281"/>
      <c r="D126" s="282"/>
      <c r="E126" s="283"/>
      <c r="F126" s="94">
        <f>C124</f>
        <v>0</v>
      </c>
      <c r="G126" s="181"/>
      <c r="H126" s="185"/>
      <c r="I126" s="183"/>
      <c r="J126" s="183"/>
      <c r="K126" s="184"/>
      <c r="L126" s="192"/>
      <c r="M126" s="193"/>
      <c r="N126" s="193"/>
      <c r="O126" s="194"/>
      <c r="P126" s="270" t="s">
        <v>50</v>
      </c>
      <c r="Q126" s="271"/>
      <c r="R126" s="272"/>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243">
        <f>IF($BB$3="４週",SUM(S126:AT126),IF($BB$3="暦月",SUM(S126:AW126),""))</f>
        <v>0</v>
      </c>
      <c r="AY126" s="244"/>
      <c r="AZ126" s="245">
        <f>IF($BB$3="４週",AX126/4,IF($BB$3="暦月",'通所型サービス（100名）'!AX126/('通所型サービス（100名）'!$BB$8/7),""))</f>
        <v>0</v>
      </c>
      <c r="BA126" s="246"/>
      <c r="BB126" s="289"/>
      <c r="BC126" s="193"/>
      <c r="BD126" s="193"/>
      <c r="BE126" s="193"/>
      <c r="BF126" s="194"/>
    </row>
    <row r="127" spans="2:58" ht="20.25" customHeight="1" x14ac:dyDescent="0.45">
      <c r="B127" s="273">
        <f>B124+1</f>
        <v>36</v>
      </c>
      <c r="C127" s="275"/>
      <c r="D127" s="276"/>
      <c r="E127" s="277"/>
      <c r="F127" s="77"/>
      <c r="G127" s="179"/>
      <c r="H127" s="182"/>
      <c r="I127" s="183"/>
      <c r="J127" s="183"/>
      <c r="K127" s="184"/>
      <c r="L127" s="186"/>
      <c r="M127" s="187"/>
      <c r="N127" s="187"/>
      <c r="O127" s="188"/>
      <c r="P127" s="195" t="s">
        <v>49</v>
      </c>
      <c r="Q127" s="196"/>
      <c r="R127" s="197"/>
      <c r="S127" s="162"/>
      <c r="T127" s="161"/>
      <c r="U127" s="161"/>
      <c r="V127" s="161"/>
      <c r="W127" s="161"/>
      <c r="X127" s="161"/>
      <c r="Y127" s="163"/>
      <c r="Z127" s="162"/>
      <c r="AA127" s="161"/>
      <c r="AB127" s="161"/>
      <c r="AC127" s="161"/>
      <c r="AD127" s="161"/>
      <c r="AE127" s="161"/>
      <c r="AF127" s="163"/>
      <c r="AG127" s="162"/>
      <c r="AH127" s="161"/>
      <c r="AI127" s="161"/>
      <c r="AJ127" s="161"/>
      <c r="AK127" s="161"/>
      <c r="AL127" s="161"/>
      <c r="AM127" s="163"/>
      <c r="AN127" s="162"/>
      <c r="AO127" s="161"/>
      <c r="AP127" s="161"/>
      <c r="AQ127" s="161"/>
      <c r="AR127" s="161"/>
      <c r="AS127" s="161"/>
      <c r="AT127" s="163"/>
      <c r="AU127" s="162"/>
      <c r="AV127" s="161"/>
      <c r="AW127" s="161"/>
      <c r="AX127" s="392"/>
      <c r="AY127" s="393"/>
      <c r="AZ127" s="394"/>
      <c r="BA127" s="395"/>
      <c r="BB127" s="228"/>
      <c r="BC127" s="187"/>
      <c r="BD127" s="187"/>
      <c r="BE127" s="187"/>
      <c r="BF127" s="188"/>
    </row>
    <row r="128" spans="2:58" ht="20.25" customHeight="1" x14ac:dyDescent="0.45">
      <c r="B128" s="273"/>
      <c r="C128" s="278"/>
      <c r="D128" s="279"/>
      <c r="E128" s="280"/>
      <c r="F128" s="75"/>
      <c r="G128" s="180"/>
      <c r="H128" s="185"/>
      <c r="I128" s="183"/>
      <c r="J128" s="183"/>
      <c r="K128" s="184"/>
      <c r="L128" s="189"/>
      <c r="M128" s="190"/>
      <c r="N128" s="190"/>
      <c r="O128" s="191"/>
      <c r="P128" s="233" t="s">
        <v>15</v>
      </c>
      <c r="Q128" s="234"/>
      <c r="R128" s="235"/>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236">
        <f>IF($BB$3="４週",SUM(S128:AT128),IF($BB$3="暦月",SUM(S128:AW128),""))</f>
        <v>0</v>
      </c>
      <c r="AY128" s="237"/>
      <c r="AZ128" s="238">
        <f>IF($BB$3="４週",AX128/4,IF($BB$3="暦月",'通所型サービス（100名）'!AX128/('通所型サービス（100名）'!$BB$8/7),""))</f>
        <v>0</v>
      </c>
      <c r="BA128" s="239"/>
      <c r="BB128" s="229"/>
      <c r="BC128" s="190"/>
      <c r="BD128" s="190"/>
      <c r="BE128" s="190"/>
      <c r="BF128" s="191"/>
    </row>
    <row r="129" spans="2:58" ht="20.25" customHeight="1" x14ac:dyDescent="0.45">
      <c r="B129" s="273"/>
      <c r="C129" s="281"/>
      <c r="D129" s="282"/>
      <c r="E129" s="283"/>
      <c r="F129" s="94">
        <f>C127</f>
        <v>0</v>
      </c>
      <c r="G129" s="181"/>
      <c r="H129" s="185"/>
      <c r="I129" s="183"/>
      <c r="J129" s="183"/>
      <c r="K129" s="184"/>
      <c r="L129" s="192"/>
      <c r="M129" s="193"/>
      <c r="N129" s="193"/>
      <c r="O129" s="194"/>
      <c r="P129" s="270" t="s">
        <v>50</v>
      </c>
      <c r="Q129" s="271"/>
      <c r="R129" s="272"/>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243">
        <f>IF($BB$3="４週",SUM(S129:AT129),IF($BB$3="暦月",SUM(S129:AW129),""))</f>
        <v>0</v>
      </c>
      <c r="AY129" s="244"/>
      <c r="AZ129" s="245">
        <f>IF($BB$3="４週",AX129/4,IF($BB$3="暦月",'通所型サービス（100名）'!AX129/('通所型サービス（100名）'!$BB$8/7),""))</f>
        <v>0</v>
      </c>
      <c r="BA129" s="246"/>
      <c r="BB129" s="289"/>
      <c r="BC129" s="193"/>
      <c r="BD129" s="193"/>
      <c r="BE129" s="193"/>
      <c r="BF129" s="194"/>
    </row>
    <row r="130" spans="2:58" ht="20.25" customHeight="1" x14ac:dyDescent="0.45">
      <c r="B130" s="273">
        <f>B127+1</f>
        <v>37</v>
      </c>
      <c r="C130" s="275"/>
      <c r="D130" s="276"/>
      <c r="E130" s="277"/>
      <c r="F130" s="77"/>
      <c r="G130" s="179"/>
      <c r="H130" s="182"/>
      <c r="I130" s="183"/>
      <c r="J130" s="183"/>
      <c r="K130" s="184"/>
      <c r="L130" s="186"/>
      <c r="M130" s="187"/>
      <c r="N130" s="187"/>
      <c r="O130" s="188"/>
      <c r="P130" s="195" t="s">
        <v>49</v>
      </c>
      <c r="Q130" s="196"/>
      <c r="R130" s="197"/>
      <c r="S130" s="162"/>
      <c r="T130" s="161"/>
      <c r="U130" s="161"/>
      <c r="V130" s="161"/>
      <c r="W130" s="161"/>
      <c r="X130" s="161"/>
      <c r="Y130" s="163"/>
      <c r="Z130" s="162"/>
      <c r="AA130" s="161"/>
      <c r="AB130" s="161"/>
      <c r="AC130" s="161"/>
      <c r="AD130" s="161"/>
      <c r="AE130" s="161"/>
      <c r="AF130" s="163"/>
      <c r="AG130" s="162"/>
      <c r="AH130" s="161"/>
      <c r="AI130" s="161"/>
      <c r="AJ130" s="161"/>
      <c r="AK130" s="161"/>
      <c r="AL130" s="161"/>
      <c r="AM130" s="163"/>
      <c r="AN130" s="162"/>
      <c r="AO130" s="161"/>
      <c r="AP130" s="161"/>
      <c r="AQ130" s="161"/>
      <c r="AR130" s="161"/>
      <c r="AS130" s="161"/>
      <c r="AT130" s="163"/>
      <c r="AU130" s="162"/>
      <c r="AV130" s="161"/>
      <c r="AW130" s="161"/>
      <c r="AX130" s="392"/>
      <c r="AY130" s="393"/>
      <c r="AZ130" s="394"/>
      <c r="BA130" s="395"/>
      <c r="BB130" s="228"/>
      <c r="BC130" s="187"/>
      <c r="BD130" s="187"/>
      <c r="BE130" s="187"/>
      <c r="BF130" s="188"/>
    </row>
    <row r="131" spans="2:58" ht="20.25" customHeight="1" x14ac:dyDescent="0.45">
      <c r="B131" s="273"/>
      <c r="C131" s="278"/>
      <c r="D131" s="279"/>
      <c r="E131" s="280"/>
      <c r="F131" s="75"/>
      <c r="G131" s="180"/>
      <c r="H131" s="185"/>
      <c r="I131" s="183"/>
      <c r="J131" s="183"/>
      <c r="K131" s="184"/>
      <c r="L131" s="189"/>
      <c r="M131" s="190"/>
      <c r="N131" s="190"/>
      <c r="O131" s="191"/>
      <c r="P131" s="233" t="s">
        <v>15</v>
      </c>
      <c r="Q131" s="234"/>
      <c r="R131" s="235"/>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236">
        <f>IF($BB$3="４週",SUM(S131:AT131),IF($BB$3="暦月",SUM(S131:AW131),""))</f>
        <v>0</v>
      </c>
      <c r="AY131" s="237"/>
      <c r="AZ131" s="238">
        <f>IF($BB$3="４週",AX131/4,IF($BB$3="暦月",'通所型サービス（100名）'!AX131/('通所型サービス（100名）'!$BB$8/7),""))</f>
        <v>0</v>
      </c>
      <c r="BA131" s="239"/>
      <c r="BB131" s="229"/>
      <c r="BC131" s="190"/>
      <c r="BD131" s="190"/>
      <c r="BE131" s="190"/>
      <c r="BF131" s="191"/>
    </row>
    <row r="132" spans="2:58" ht="20.25" customHeight="1" x14ac:dyDescent="0.45">
      <c r="B132" s="273"/>
      <c r="C132" s="281"/>
      <c r="D132" s="282"/>
      <c r="E132" s="283"/>
      <c r="F132" s="94">
        <f>C130</f>
        <v>0</v>
      </c>
      <c r="G132" s="181"/>
      <c r="H132" s="185"/>
      <c r="I132" s="183"/>
      <c r="J132" s="183"/>
      <c r="K132" s="184"/>
      <c r="L132" s="192"/>
      <c r="M132" s="193"/>
      <c r="N132" s="193"/>
      <c r="O132" s="194"/>
      <c r="P132" s="270" t="s">
        <v>50</v>
      </c>
      <c r="Q132" s="271"/>
      <c r="R132" s="272"/>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243">
        <f>IF($BB$3="４週",SUM(S132:AT132),IF($BB$3="暦月",SUM(S132:AW132),""))</f>
        <v>0</v>
      </c>
      <c r="AY132" s="244"/>
      <c r="AZ132" s="245">
        <f>IF($BB$3="４週",AX132/4,IF($BB$3="暦月",'通所型サービス（100名）'!AX132/('通所型サービス（100名）'!$BB$8/7),""))</f>
        <v>0</v>
      </c>
      <c r="BA132" s="246"/>
      <c r="BB132" s="289"/>
      <c r="BC132" s="193"/>
      <c r="BD132" s="193"/>
      <c r="BE132" s="193"/>
      <c r="BF132" s="194"/>
    </row>
    <row r="133" spans="2:58" ht="20.25" customHeight="1" x14ac:dyDescent="0.45">
      <c r="B133" s="273">
        <f>B130+1</f>
        <v>38</v>
      </c>
      <c r="C133" s="275"/>
      <c r="D133" s="276"/>
      <c r="E133" s="277"/>
      <c r="F133" s="77"/>
      <c r="G133" s="179"/>
      <c r="H133" s="182"/>
      <c r="I133" s="183"/>
      <c r="J133" s="183"/>
      <c r="K133" s="184"/>
      <c r="L133" s="186"/>
      <c r="M133" s="187"/>
      <c r="N133" s="187"/>
      <c r="O133" s="188"/>
      <c r="P133" s="195" t="s">
        <v>49</v>
      </c>
      <c r="Q133" s="196"/>
      <c r="R133" s="197"/>
      <c r="S133" s="162"/>
      <c r="T133" s="161"/>
      <c r="U133" s="161"/>
      <c r="V133" s="161"/>
      <c r="W133" s="161"/>
      <c r="X133" s="161"/>
      <c r="Y133" s="163"/>
      <c r="Z133" s="162"/>
      <c r="AA133" s="161"/>
      <c r="AB133" s="161"/>
      <c r="AC133" s="161"/>
      <c r="AD133" s="161"/>
      <c r="AE133" s="161"/>
      <c r="AF133" s="163"/>
      <c r="AG133" s="162"/>
      <c r="AH133" s="161"/>
      <c r="AI133" s="161"/>
      <c r="AJ133" s="161"/>
      <c r="AK133" s="161"/>
      <c r="AL133" s="161"/>
      <c r="AM133" s="163"/>
      <c r="AN133" s="162"/>
      <c r="AO133" s="161"/>
      <c r="AP133" s="161"/>
      <c r="AQ133" s="161"/>
      <c r="AR133" s="161"/>
      <c r="AS133" s="161"/>
      <c r="AT133" s="163"/>
      <c r="AU133" s="162"/>
      <c r="AV133" s="161"/>
      <c r="AW133" s="161"/>
      <c r="AX133" s="392"/>
      <c r="AY133" s="393"/>
      <c r="AZ133" s="394"/>
      <c r="BA133" s="395"/>
      <c r="BB133" s="228"/>
      <c r="BC133" s="187"/>
      <c r="BD133" s="187"/>
      <c r="BE133" s="187"/>
      <c r="BF133" s="188"/>
    </row>
    <row r="134" spans="2:58" ht="20.25" customHeight="1" x14ac:dyDescent="0.45">
      <c r="B134" s="273"/>
      <c r="C134" s="278"/>
      <c r="D134" s="279"/>
      <c r="E134" s="280"/>
      <c r="F134" s="75"/>
      <c r="G134" s="180"/>
      <c r="H134" s="185"/>
      <c r="I134" s="183"/>
      <c r="J134" s="183"/>
      <c r="K134" s="184"/>
      <c r="L134" s="189"/>
      <c r="M134" s="190"/>
      <c r="N134" s="190"/>
      <c r="O134" s="191"/>
      <c r="P134" s="233" t="s">
        <v>15</v>
      </c>
      <c r="Q134" s="234"/>
      <c r="R134" s="235"/>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236">
        <f>IF($BB$3="４週",SUM(S134:AT134),IF($BB$3="暦月",SUM(S134:AW134),""))</f>
        <v>0</v>
      </c>
      <c r="AY134" s="237"/>
      <c r="AZ134" s="238">
        <f>IF($BB$3="４週",AX134/4,IF($BB$3="暦月",'通所型サービス（100名）'!AX134/('通所型サービス（100名）'!$BB$8/7),""))</f>
        <v>0</v>
      </c>
      <c r="BA134" s="239"/>
      <c r="BB134" s="229"/>
      <c r="BC134" s="190"/>
      <c r="BD134" s="190"/>
      <c r="BE134" s="190"/>
      <c r="BF134" s="191"/>
    </row>
    <row r="135" spans="2:58" ht="20.25" customHeight="1" x14ac:dyDescent="0.45">
      <c r="B135" s="273"/>
      <c r="C135" s="281"/>
      <c r="D135" s="282"/>
      <c r="E135" s="283"/>
      <c r="F135" s="94">
        <f>C133</f>
        <v>0</v>
      </c>
      <c r="G135" s="181"/>
      <c r="H135" s="185"/>
      <c r="I135" s="183"/>
      <c r="J135" s="183"/>
      <c r="K135" s="184"/>
      <c r="L135" s="192"/>
      <c r="M135" s="193"/>
      <c r="N135" s="193"/>
      <c r="O135" s="194"/>
      <c r="P135" s="270" t="s">
        <v>50</v>
      </c>
      <c r="Q135" s="271"/>
      <c r="R135" s="272"/>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243">
        <f>IF($BB$3="４週",SUM(S135:AT135),IF($BB$3="暦月",SUM(S135:AW135),""))</f>
        <v>0</v>
      </c>
      <c r="AY135" s="244"/>
      <c r="AZ135" s="245">
        <f>IF($BB$3="４週",AX135/4,IF($BB$3="暦月",'通所型サービス（100名）'!AX135/('通所型サービス（100名）'!$BB$8/7),""))</f>
        <v>0</v>
      </c>
      <c r="BA135" s="246"/>
      <c r="BB135" s="289"/>
      <c r="BC135" s="193"/>
      <c r="BD135" s="193"/>
      <c r="BE135" s="193"/>
      <c r="BF135" s="194"/>
    </row>
    <row r="136" spans="2:58" ht="20.25" customHeight="1" x14ac:dyDescent="0.45">
      <c r="B136" s="273">
        <f>B133+1</f>
        <v>39</v>
      </c>
      <c r="C136" s="275"/>
      <c r="D136" s="276"/>
      <c r="E136" s="277"/>
      <c r="F136" s="77"/>
      <c r="G136" s="179"/>
      <c r="H136" s="182"/>
      <c r="I136" s="183"/>
      <c r="J136" s="183"/>
      <c r="K136" s="184"/>
      <c r="L136" s="186"/>
      <c r="M136" s="187"/>
      <c r="N136" s="187"/>
      <c r="O136" s="188"/>
      <c r="P136" s="195" t="s">
        <v>49</v>
      </c>
      <c r="Q136" s="196"/>
      <c r="R136" s="197"/>
      <c r="S136" s="162"/>
      <c r="T136" s="161"/>
      <c r="U136" s="161"/>
      <c r="V136" s="161"/>
      <c r="W136" s="161"/>
      <c r="X136" s="161"/>
      <c r="Y136" s="163"/>
      <c r="Z136" s="162"/>
      <c r="AA136" s="161"/>
      <c r="AB136" s="161"/>
      <c r="AC136" s="161"/>
      <c r="AD136" s="161"/>
      <c r="AE136" s="161"/>
      <c r="AF136" s="163"/>
      <c r="AG136" s="162"/>
      <c r="AH136" s="161"/>
      <c r="AI136" s="161"/>
      <c r="AJ136" s="161"/>
      <c r="AK136" s="161"/>
      <c r="AL136" s="161"/>
      <c r="AM136" s="163"/>
      <c r="AN136" s="162"/>
      <c r="AO136" s="161"/>
      <c r="AP136" s="161"/>
      <c r="AQ136" s="161"/>
      <c r="AR136" s="161"/>
      <c r="AS136" s="161"/>
      <c r="AT136" s="163"/>
      <c r="AU136" s="162"/>
      <c r="AV136" s="161"/>
      <c r="AW136" s="161"/>
      <c r="AX136" s="392"/>
      <c r="AY136" s="393"/>
      <c r="AZ136" s="394"/>
      <c r="BA136" s="395"/>
      <c r="BB136" s="228"/>
      <c r="BC136" s="187"/>
      <c r="BD136" s="187"/>
      <c r="BE136" s="187"/>
      <c r="BF136" s="188"/>
    </row>
    <row r="137" spans="2:58" ht="20.25" customHeight="1" x14ac:dyDescent="0.45">
      <c r="B137" s="273"/>
      <c r="C137" s="278"/>
      <c r="D137" s="279"/>
      <c r="E137" s="280"/>
      <c r="F137" s="75"/>
      <c r="G137" s="180"/>
      <c r="H137" s="185"/>
      <c r="I137" s="183"/>
      <c r="J137" s="183"/>
      <c r="K137" s="184"/>
      <c r="L137" s="189"/>
      <c r="M137" s="190"/>
      <c r="N137" s="190"/>
      <c r="O137" s="191"/>
      <c r="P137" s="233" t="s">
        <v>15</v>
      </c>
      <c r="Q137" s="234"/>
      <c r="R137" s="235"/>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236">
        <f>IF($BB$3="４週",SUM(S137:AT137),IF($BB$3="暦月",SUM(S137:AW137),""))</f>
        <v>0</v>
      </c>
      <c r="AY137" s="237"/>
      <c r="AZ137" s="238">
        <f>IF($BB$3="４週",AX137/4,IF($BB$3="暦月",'通所型サービス（100名）'!AX137/('通所型サービス（100名）'!$BB$8/7),""))</f>
        <v>0</v>
      </c>
      <c r="BA137" s="239"/>
      <c r="BB137" s="229"/>
      <c r="BC137" s="190"/>
      <c r="BD137" s="190"/>
      <c r="BE137" s="190"/>
      <c r="BF137" s="191"/>
    </row>
    <row r="138" spans="2:58" ht="20.25" customHeight="1" x14ac:dyDescent="0.45">
      <c r="B138" s="273"/>
      <c r="C138" s="281"/>
      <c r="D138" s="282"/>
      <c r="E138" s="283"/>
      <c r="F138" s="94">
        <f>C136</f>
        <v>0</v>
      </c>
      <c r="G138" s="181"/>
      <c r="H138" s="185"/>
      <c r="I138" s="183"/>
      <c r="J138" s="183"/>
      <c r="K138" s="184"/>
      <c r="L138" s="192"/>
      <c r="M138" s="193"/>
      <c r="N138" s="193"/>
      <c r="O138" s="194"/>
      <c r="P138" s="270" t="s">
        <v>50</v>
      </c>
      <c r="Q138" s="271"/>
      <c r="R138" s="272"/>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243">
        <f>IF($BB$3="４週",SUM(S138:AT138),IF($BB$3="暦月",SUM(S138:AW138),""))</f>
        <v>0</v>
      </c>
      <c r="AY138" s="244"/>
      <c r="AZ138" s="245">
        <f>IF($BB$3="４週",AX138/4,IF($BB$3="暦月",'通所型サービス（100名）'!AX138/('通所型サービス（100名）'!$BB$8/7),""))</f>
        <v>0</v>
      </c>
      <c r="BA138" s="246"/>
      <c r="BB138" s="289"/>
      <c r="BC138" s="193"/>
      <c r="BD138" s="193"/>
      <c r="BE138" s="193"/>
      <c r="BF138" s="194"/>
    </row>
    <row r="139" spans="2:58" ht="20.25" customHeight="1" x14ac:dyDescent="0.45">
      <c r="B139" s="273">
        <f>B136+1</f>
        <v>40</v>
      </c>
      <c r="C139" s="275"/>
      <c r="D139" s="276"/>
      <c r="E139" s="277"/>
      <c r="F139" s="77"/>
      <c r="G139" s="179"/>
      <c r="H139" s="182"/>
      <c r="I139" s="183"/>
      <c r="J139" s="183"/>
      <c r="K139" s="184"/>
      <c r="L139" s="186"/>
      <c r="M139" s="187"/>
      <c r="N139" s="187"/>
      <c r="O139" s="188"/>
      <c r="P139" s="195" t="s">
        <v>49</v>
      </c>
      <c r="Q139" s="196"/>
      <c r="R139" s="197"/>
      <c r="S139" s="162"/>
      <c r="T139" s="161"/>
      <c r="U139" s="161"/>
      <c r="V139" s="161"/>
      <c r="W139" s="161"/>
      <c r="X139" s="161"/>
      <c r="Y139" s="163"/>
      <c r="Z139" s="162"/>
      <c r="AA139" s="161"/>
      <c r="AB139" s="161"/>
      <c r="AC139" s="161"/>
      <c r="AD139" s="161"/>
      <c r="AE139" s="161"/>
      <c r="AF139" s="163"/>
      <c r="AG139" s="162"/>
      <c r="AH139" s="161"/>
      <c r="AI139" s="161"/>
      <c r="AJ139" s="161"/>
      <c r="AK139" s="161"/>
      <c r="AL139" s="161"/>
      <c r="AM139" s="163"/>
      <c r="AN139" s="162"/>
      <c r="AO139" s="161"/>
      <c r="AP139" s="161"/>
      <c r="AQ139" s="161"/>
      <c r="AR139" s="161"/>
      <c r="AS139" s="161"/>
      <c r="AT139" s="163"/>
      <c r="AU139" s="162"/>
      <c r="AV139" s="161"/>
      <c r="AW139" s="161"/>
      <c r="AX139" s="392"/>
      <c r="AY139" s="393"/>
      <c r="AZ139" s="394"/>
      <c r="BA139" s="395"/>
      <c r="BB139" s="228"/>
      <c r="BC139" s="187"/>
      <c r="BD139" s="187"/>
      <c r="BE139" s="187"/>
      <c r="BF139" s="188"/>
    </row>
    <row r="140" spans="2:58" ht="20.25" customHeight="1" x14ac:dyDescent="0.45">
      <c r="B140" s="273"/>
      <c r="C140" s="278"/>
      <c r="D140" s="279"/>
      <c r="E140" s="280"/>
      <c r="F140" s="75"/>
      <c r="G140" s="180"/>
      <c r="H140" s="185"/>
      <c r="I140" s="183"/>
      <c r="J140" s="183"/>
      <c r="K140" s="184"/>
      <c r="L140" s="189"/>
      <c r="M140" s="190"/>
      <c r="N140" s="190"/>
      <c r="O140" s="191"/>
      <c r="P140" s="233" t="s">
        <v>15</v>
      </c>
      <c r="Q140" s="234"/>
      <c r="R140" s="235"/>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236">
        <f>IF($BB$3="４週",SUM(S140:AT140),IF($BB$3="暦月",SUM(S140:AW140),""))</f>
        <v>0</v>
      </c>
      <c r="AY140" s="237"/>
      <c r="AZ140" s="238">
        <f>IF($BB$3="４週",AX140/4,IF($BB$3="暦月",'通所型サービス（100名）'!AX140/('通所型サービス（100名）'!$BB$8/7),""))</f>
        <v>0</v>
      </c>
      <c r="BA140" s="239"/>
      <c r="BB140" s="229"/>
      <c r="BC140" s="190"/>
      <c r="BD140" s="190"/>
      <c r="BE140" s="190"/>
      <c r="BF140" s="191"/>
    </row>
    <row r="141" spans="2:58" ht="20.25" customHeight="1" x14ac:dyDescent="0.45">
      <c r="B141" s="273"/>
      <c r="C141" s="281"/>
      <c r="D141" s="282"/>
      <c r="E141" s="283"/>
      <c r="F141" s="94">
        <f>C139</f>
        <v>0</v>
      </c>
      <c r="G141" s="181"/>
      <c r="H141" s="185"/>
      <c r="I141" s="183"/>
      <c r="J141" s="183"/>
      <c r="K141" s="184"/>
      <c r="L141" s="192"/>
      <c r="M141" s="193"/>
      <c r="N141" s="193"/>
      <c r="O141" s="194"/>
      <c r="P141" s="270" t="s">
        <v>50</v>
      </c>
      <c r="Q141" s="271"/>
      <c r="R141" s="272"/>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243">
        <f>IF($BB$3="４週",SUM(S141:AT141),IF($BB$3="暦月",SUM(S141:AW141),""))</f>
        <v>0</v>
      </c>
      <c r="AY141" s="244"/>
      <c r="AZ141" s="245">
        <f>IF($BB$3="４週",AX141/4,IF($BB$3="暦月",'通所型サービス（100名）'!AX141/('通所型サービス（100名）'!$BB$8/7),""))</f>
        <v>0</v>
      </c>
      <c r="BA141" s="246"/>
      <c r="BB141" s="289"/>
      <c r="BC141" s="193"/>
      <c r="BD141" s="193"/>
      <c r="BE141" s="193"/>
      <c r="BF141" s="194"/>
    </row>
    <row r="142" spans="2:58" ht="20.25" customHeight="1" x14ac:dyDescent="0.45">
      <c r="B142" s="273">
        <f>B139+1</f>
        <v>41</v>
      </c>
      <c r="C142" s="275"/>
      <c r="D142" s="276"/>
      <c r="E142" s="277"/>
      <c r="F142" s="77"/>
      <c r="G142" s="179"/>
      <c r="H142" s="182"/>
      <c r="I142" s="183"/>
      <c r="J142" s="183"/>
      <c r="K142" s="184"/>
      <c r="L142" s="186"/>
      <c r="M142" s="187"/>
      <c r="N142" s="187"/>
      <c r="O142" s="188"/>
      <c r="P142" s="195" t="s">
        <v>49</v>
      </c>
      <c r="Q142" s="196"/>
      <c r="R142" s="197"/>
      <c r="S142" s="162"/>
      <c r="T142" s="161"/>
      <c r="U142" s="161"/>
      <c r="V142" s="161"/>
      <c r="W142" s="161"/>
      <c r="X142" s="161"/>
      <c r="Y142" s="163"/>
      <c r="Z142" s="162"/>
      <c r="AA142" s="161"/>
      <c r="AB142" s="161"/>
      <c r="AC142" s="161"/>
      <c r="AD142" s="161"/>
      <c r="AE142" s="161"/>
      <c r="AF142" s="163"/>
      <c r="AG142" s="162"/>
      <c r="AH142" s="161"/>
      <c r="AI142" s="161"/>
      <c r="AJ142" s="161"/>
      <c r="AK142" s="161"/>
      <c r="AL142" s="161"/>
      <c r="AM142" s="163"/>
      <c r="AN142" s="162"/>
      <c r="AO142" s="161"/>
      <c r="AP142" s="161"/>
      <c r="AQ142" s="161"/>
      <c r="AR142" s="161"/>
      <c r="AS142" s="161"/>
      <c r="AT142" s="163"/>
      <c r="AU142" s="162"/>
      <c r="AV142" s="161"/>
      <c r="AW142" s="161"/>
      <c r="AX142" s="392"/>
      <c r="AY142" s="393"/>
      <c r="AZ142" s="394"/>
      <c r="BA142" s="395"/>
      <c r="BB142" s="228"/>
      <c r="BC142" s="187"/>
      <c r="BD142" s="187"/>
      <c r="BE142" s="187"/>
      <c r="BF142" s="188"/>
    </row>
    <row r="143" spans="2:58" ht="20.25" customHeight="1" x14ac:dyDescent="0.45">
      <c r="B143" s="273"/>
      <c r="C143" s="278"/>
      <c r="D143" s="279"/>
      <c r="E143" s="280"/>
      <c r="F143" s="75"/>
      <c r="G143" s="180"/>
      <c r="H143" s="185"/>
      <c r="I143" s="183"/>
      <c r="J143" s="183"/>
      <c r="K143" s="184"/>
      <c r="L143" s="189"/>
      <c r="M143" s="190"/>
      <c r="N143" s="190"/>
      <c r="O143" s="191"/>
      <c r="P143" s="233" t="s">
        <v>15</v>
      </c>
      <c r="Q143" s="234"/>
      <c r="R143" s="235"/>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236">
        <f>IF($BB$3="４週",SUM(S143:AT143),IF($BB$3="暦月",SUM(S143:AW143),""))</f>
        <v>0</v>
      </c>
      <c r="AY143" s="237"/>
      <c r="AZ143" s="238">
        <f>IF($BB$3="４週",AX143/4,IF($BB$3="暦月",'通所型サービス（100名）'!AX143/('通所型サービス（100名）'!$BB$8/7),""))</f>
        <v>0</v>
      </c>
      <c r="BA143" s="239"/>
      <c r="BB143" s="229"/>
      <c r="BC143" s="190"/>
      <c r="BD143" s="190"/>
      <c r="BE143" s="190"/>
      <c r="BF143" s="191"/>
    </row>
    <row r="144" spans="2:58" ht="20.25" customHeight="1" x14ac:dyDescent="0.45">
      <c r="B144" s="273"/>
      <c r="C144" s="281"/>
      <c r="D144" s="282"/>
      <c r="E144" s="283"/>
      <c r="F144" s="94">
        <f>C142</f>
        <v>0</v>
      </c>
      <c r="G144" s="181"/>
      <c r="H144" s="185"/>
      <c r="I144" s="183"/>
      <c r="J144" s="183"/>
      <c r="K144" s="184"/>
      <c r="L144" s="192"/>
      <c r="M144" s="193"/>
      <c r="N144" s="193"/>
      <c r="O144" s="194"/>
      <c r="P144" s="270" t="s">
        <v>50</v>
      </c>
      <c r="Q144" s="271"/>
      <c r="R144" s="272"/>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243">
        <f>IF($BB$3="４週",SUM(S144:AT144),IF($BB$3="暦月",SUM(S144:AW144),""))</f>
        <v>0</v>
      </c>
      <c r="AY144" s="244"/>
      <c r="AZ144" s="245">
        <f>IF($BB$3="４週",AX144/4,IF($BB$3="暦月",'通所型サービス（100名）'!AX144/('通所型サービス（100名）'!$BB$8/7),""))</f>
        <v>0</v>
      </c>
      <c r="BA144" s="246"/>
      <c r="BB144" s="289"/>
      <c r="BC144" s="193"/>
      <c r="BD144" s="193"/>
      <c r="BE144" s="193"/>
      <c r="BF144" s="194"/>
    </row>
    <row r="145" spans="2:58" ht="20.25" customHeight="1" x14ac:dyDescent="0.45">
      <c r="B145" s="273">
        <f>B142+1</f>
        <v>42</v>
      </c>
      <c r="C145" s="275"/>
      <c r="D145" s="276"/>
      <c r="E145" s="277"/>
      <c r="F145" s="77"/>
      <c r="G145" s="179"/>
      <c r="H145" s="182"/>
      <c r="I145" s="183"/>
      <c r="J145" s="183"/>
      <c r="K145" s="184"/>
      <c r="L145" s="186"/>
      <c r="M145" s="187"/>
      <c r="N145" s="187"/>
      <c r="O145" s="188"/>
      <c r="P145" s="195" t="s">
        <v>49</v>
      </c>
      <c r="Q145" s="196"/>
      <c r="R145" s="197"/>
      <c r="S145" s="162"/>
      <c r="T145" s="161"/>
      <c r="U145" s="161"/>
      <c r="V145" s="161"/>
      <c r="W145" s="161"/>
      <c r="X145" s="161"/>
      <c r="Y145" s="163"/>
      <c r="Z145" s="162"/>
      <c r="AA145" s="161"/>
      <c r="AB145" s="161"/>
      <c r="AC145" s="161"/>
      <c r="AD145" s="161"/>
      <c r="AE145" s="161"/>
      <c r="AF145" s="163"/>
      <c r="AG145" s="162"/>
      <c r="AH145" s="161"/>
      <c r="AI145" s="161"/>
      <c r="AJ145" s="161"/>
      <c r="AK145" s="161"/>
      <c r="AL145" s="161"/>
      <c r="AM145" s="163"/>
      <c r="AN145" s="162"/>
      <c r="AO145" s="161"/>
      <c r="AP145" s="161"/>
      <c r="AQ145" s="161"/>
      <c r="AR145" s="161"/>
      <c r="AS145" s="161"/>
      <c r="AT145" s="163"/>
      <c r="AU145" s="162"/>
      <c r="AV145" s="161"/>
      <c r="AW145" s="161"/>
      <c r="AX145" s="392"/>
      <c r="AY145" s="393"/>
      <c r="AZ145" s="394"/>
      <c r="BA145" s="395"/>
      <c r="BB145" s="228"/>
      <c r="BC145" s="187"/>
      <c r="BD145" s="187"/>
      <c r="BE145" s="187"/>
      <c r="BF145" s="188"/>
    </row>
    <row r="146" spans="2:58" ht="20.25" customHeight="1" x14ac:dyDescent="0.45">
      <c r="B146" s="273"/>
      <c r="C146" s="278"/>
      <c r="D146" s="279"/>
      <c r="E146" s="280"/>
      <c r="F146" s="75"/>
      <c r="G146" s="180"/>
      <c r="H146" s="185"/>
      <c r="I146" s="183"/>
      <c r="J146" s="183"/>
      <c r="K146" s="184"/>
      <c r="L146" s="189"/>
      <c r="M146" s="190"/>
      <c r="N146" s="190"/>
      <c r="O146" s="191"/>
      <c r="P146" s="233" t="s">
        <v>15</v>
      </c>
      <c r="Q146" s="234"/>
      <c r="R146" s="235"/>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236">
        <f>IF($BB$3="４週",SUM(S146:AT146),IF($BB$3="暦月",SUM(S146:AW146),""))</f>
        <v>0</v>
      </c>
      <c r="AY146" s="237"/>
      <c r="AZ146" s="238">
        <f>IF($BB$3="４週",AX146/4,IF($BB$3="暦月",'通所型サービス（100名）'!AX146/('通所型サービス（100名）'!$BB$8/7),""))</f>
        <v>0</v>
      </c>
      <c r="BA146" s="239"/>
      <c r="BB146" s="229"/>
      <c r="BC146" s="190"/>
      <c r="BD146" s="190"/>
      <c r="BE146" s="190"/>
      <c r="BF146" s="191"/>
    </row>
    <row r="147" spans="2:58" ht="20.25" customHeight="1" x14ac:dyDescent="0.45">
      <c r="B147" s="273"/>
      <c r="C147" s="281"/>
      <c r="D147" s="282"/>
      <c r="E147" s="283"/>
      <c r="F147" s="94">
        <f>C145</f>
        <v>0</v>
      </c>
      <c r="G147" s="181"/>
      <c r="H147" s="185"/>
      <c r="I147" s="183"/>
      <c r="J147" s="183"/>
      <c r="K147" s="184"/>
      <c r="L147" s="192"/>
      <c r="M147" s="193"/>
      <c r="N147" s="193"/>
      <c r="O147" s="194"/>
      <c r="P147" s="270" t="s">
        <v>50</v>
      </c>
      <c r="Q147" s="271"/>
      <c r="R147" s="272"/>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243">
        <f>IF($BB$3="４週",SUM(S147:AT147),IF($BB$3="暦月",SUM(S147:AW147),""))</f>
        <v>0</v>
      </c>
      <c r="AY147" s="244"/>
      <c r="AZ147" s="245">
        <f>IF($BB$3="４週",AX147/4,IF($BB$3="暦月",'通所型サービス（100名）'!AX147/('通所型サービス（100名）'!$BB$8/7),""))</f>
        <v>0</v>
      </c>
      <c r="BA147" s="246"/>
      <c r="BB147" s="289"/>
      <c r="BC147" s="193"/>
      <c r="BD147" s="193"/>
      <c r="BE147" s="193"/>
      <c r="BF147" s="194"/>
    </row>
    <row r="148" spans="2:58" ht="20.25" customHeight="1" x14ac:dyDescent="0.45">
      <c r="B148" s="273">
        <f>B145+1</f>
        <v>43</v>
      </c>
      <c r="C148" s="275"/>
      <c r="D148" s="276"/>
      <c r="E148" s="277"/>
      <c r="F148" s="77"/>
      <c r="G148" s="179"/>
      <c r="H148" s="182"/>
      <c r="I148" s="183"/>
      <c r="J148" s="183"/>
      <c r="K148" s="184"/>
      <c r="L148" s="186"/>
      <c r="M148" s="187"/>
      <c r="N148" s="187"/>
      <c r="O148" s="188"/>
      <c r="P148" s="195" t="s">
        <v>49</v>
      </c>
      <c r="Q148" s="196"/>
      <c r="R148" s="197"/>
      <c r="S148" s="162"/>
      <c r="T148" s="161"/>
      <c r="U148" s="161"/>
      <c r="V148" s="161"/>
      <c r="W148" s="161"/>
      <c r="X148" s="161"/>
      <c r="Y148" s="163"/>
      <c r="Z148" s="162"/>
      <c r="AA148" s="161"/>
      <c r="AB148" s="161"/>
      <c r="AC148" s="161"/>
      <c r="AD148" s="161"/>
      <c r="AE148" s="161"/>
      <c r="AF148" s="163"/>
      <c r="AG148" s="162"/>
      <c r="AH148" s="161"/>
      <c r="AI148" s="161"/>
      <c r="AJ148" s="161"/>
      <c r="AK148" s="161"/>
      <c r="AL148" s="161"/>
      <c r="AM148" s="163"/>
      <c r="AN148" s="162"/>
      <c r="AO148" s="161"/>
      <c r="AP148" s="161"/>
      <c r="AQ148" s="161"/>
      <c r="AR148" s="161"/>
      <c r="AS148" s="161"/>
      <c r="AT148" s="163"/>
      <c r="AU148" s="162"/>
      <c r="AV148" s="161"/>
      <c r="AW148" s="161"/>
      <c r="AX148" s="392"/>
      <c r="AY148" s="393"/>
      <c r="AZ148" s="394"/>
      <c r="BA148" s="395"/>
      <c r="BB148" s="228"/>
      <c r="BC148" s="187"/>
      <c r="BD148" s="187"/>
      <c r="BE148" s="187"/>
      <c r="BF148" s="188"/>
    </row>
    <row r="149" spans="2:58" ht="20.25" customHeight="1" x14ac:dyDescent="0.45">
      <c r="B149" s="273"/>
      <c r="C149" s="278"/>
      <c r="D149" s="279"/>
      <c r="E149" s="280"/>
      <c r="F149" s="75"/>
      <c r="G149" s="180"/>
      <c r="H149" s="185"/>
      <c r="I149" s="183"/>
      <c r="J149" s="183"/>
      <c r="K149" s="184"/>
      <c r="L149" s="189"/>
      <c r="M149" s="190"/>
      <c r="N149" s="190"/>
      <c r="O149" s="191"/>
      <c r="P149" s="233" t="s">
        <v>15</v>
      </c>
      <c r="Q149" s="234"/>
      <c r="R149" s="235"/>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236">
        <f>IF($BB$3="４週",SUM(S149:AT149),IF($BB$3="暦月",SUM(S149:AW149),""))</f>
        <v>0</v>
      </c>
      <c r="AY149" s="237"/>
      <c r="AZ149" s="238">
        <f>IF($BB$3="４週",AX149/4,IF($BB$3="暦月",'通所型サービス（100名）'!AX149/('通所型サービス（100名）'!$BB$8/7),""))</f>
        <v>0</v>
      </c>
      <c r="BA149" s="239"/>
      <c r="BB149" s="229"/>
      <c r="BC149" s="190"/>
      <c r="BD149" s="190"/>
      <c r="BE149" s="190"/>
      <c r="BF149" s="191"/>
    </row>
    <row r="150" spans="2:58" ht="20.25" customHeight="1" x14ac:dyDescent="0.45">
      <c r="B150" s="273"/>
      <c r="C150" s="281"/>
      <c r="D150" s="282"/>
      <c r="E150" s="283"/>
      <c r="F150" s="94">
        <f>C148</f>
        <v>0</v>
      </c>
      <c r="G150" s="181"/>
      <c r="H150" s="185"/>
      <c r="I150" s="183"/>
      <c r="J150" s="183"/>
      <c r="K150" s="184"/>
      <c r="L150" s="192"/>
      <c r="M150" s="193"/>
      <c r="N150" s="193"/>
      <c r="O150" s="194"/>
      <c r="P150" s="270" t="s">
        <v>50</v>
      </c>
      <c r="Q150" s="271"/>
      <c r="R150" s="272"/>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243">
        <f>IF($BB$3="４週",SUM(S150:AT150),IF($BB$3="暦月",SUM(S150:AW150),""))</f>
        <v>0</v>
      </c>
      <c r="AY150" s="244"/>
      <c r="AZ150" s="245">
        <f>IF($BB$3="４週",AX150/4,IF($BB$3="暦月",'通所型サービス（100名）'!AX150/('通所型サービス（100名）'!$BB$8/7),""))</f>
        <v>0</v>
      </c>
      <c r="BA150" s="246"/>
      <c r="BB150" s="289"/>
      <c r="BC150" s="193"/>
      <c r="BD150" s="193"/>
      <c r="BE150" s="193"/>
      <c r="BF150" s="194"/>
    </row>
    <row r="151" spans="2:58" ht="20.25" customHeight="1" x14ac:dyDescent="0.45">
      <c r="B151" s="273">
        <f>B148+1</f>
        <v>44</v>
      </c>
      <c r="C151" s="275"/>
      <c r="D151" s="276"/>
      <c r="E151" s="277"/>
      <c r="F151" s="77"/>
      <c r="G151" s="179"/>
      <c r="H151" s="182"/>
      <c r="I151" s="183"/>
      <c r="J151" s="183"/>
      <c r="K151" s="184"/>
      <c r="L151" s="186"/>
      <c r="M151" s="187"/>
      <c r="N151" s="187"/>
      <c r="O151" s="188"/>
      <c r="P151" s="195" t="s">
        <v>49</v>
      </c>
      <c r="Q151" s="196"/>
      <c r="R151" s="197"/>
      <c r="S151" s="162"/>
      <c r="T151" s="161"/>
      <c r="U151" s="161"/>
      <c r="V151" s="161"/>
      <c r="W151" s="161"/>
      <c r="X151" s="161"/>
      <c r="Y151" s="163"/>
      <c r="Z151" s="162"/>
      <c r="AA151" s="161"/>
      <c r="AB151" s="161"/>
      <c r="AC151" s="161"/>
      <c r="AD151" s="161"/>
      <c r="AE151" s="161"/>
      <c r="AF151" s="163"/>
      <c r="AG151" s="162"/>
      <c r="AH151" s="161"/>
      <c r="AI151" s="161"/>
      <c r="AJ151" s="161"/>
      <c r="AK151" s="161"/>
      <c r="AL151" s="161"/>
      <c r="AM151" s="163"/>
      <c r="AN151" s="162"/>
      <c r="AO151" s="161"/>
      <c r="AP151" s="161"/>
      <c r="AQ151" s="161"/>
      <c r="AR151" s="161"/>
      <c r="AS151" s="161"/>
      <c r="AT151" s="163"/>
      <c r="AU151" s="162"/>
      <c r="AV151" s="161"/>
      <c r="AW151" s="161"/>
      <c r="AX151" s="392"/>
      <c r="AY151" s="393"/>
      <c r="AZ151" s="394"/>
      <c r="BA151" s="395"/>
      <c r="BB151" s="228"/>
      <c r="BC151" s="187"/>
      <c r="BD151" s="187"/>
      <c r="BE151" s="187"/>
      <c r="BF151" s="188"/>
    </row>
    <row r="152" spans="2:58" ht="20.25" customHeight="1" x14ac:dyDescent="0.45">
      <c r="B152" s="273"/>
      <c r="C152" s="278"/>
      <c r="D152" s="279"/>
      <c r="E152" s="280"/>
      <c r="F152" s="75"/>
      <c r="G152" s="180"/>
      <c r="H152" s="185"/>
      <c r="I152" s="183"/>
      <c r="J152" s="183"/>
      <c r="K152" s="184"/>
      <c r="L152" s="189"/>
      <c r="M152" s="190"/>
      <c r="N152" s="190"/>
      <c r="O152" s="191"/>
      <c r="P152" s="233" t="s">
        <v>15</v>
      </c>
      <c r="Q152" s="234"/>
      <c r="R152" s="235"/>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236">
        <f>IF($BB$3="４週",SUM(S152:AT152),IF($BB$3="暦月",SUM(S152:AW152),""))</f>
        <v>0</v>
      </c>
      <c r="AY152" s="237"/>
      <c r="AZ152" s="238">
        <f>IF($BB$3="４週",AX152/4,IF($BB$3="暦月",'通所型サービス（100名）'!AX152/('通所型サービス（100名）'!$BB$8/7),""))</f>
        <v>0</v>
      </c>
      <c r="BA152" s="239"/>
      <c r="BB152" s="229"/>
      <c r="BC152" s="190"/>
      <c r="BD152" s="190"/>
      <c r="BE152" s="190"/>
      <c r="BF152" s="191"/>
    </row>
    <row r="153" spans="2:58" ht="20.25" customHeight="1" x14ac:dyDescent="0.45">
      <c r="B153" s="273"/>
      <c r="C153" s="281"/>
      <c r="D153" s="282"/>
      <c r="E153" s="283"/>
      <c r="F153" s="94">
        <f>C151</f>
        <v>0</v>
      </c>
      <c r="G153" s="181"/>
      <c r="H153" s="185"/>
      <c r="I153" s="183"/>
      <c r="J153" s="183"/>
      <c r="K153" s="184"/>
      <c r="L153" s="192"/>
      <c r="M153" s="193"/>
      <c r="N153" s="193"/>
      <c r="O153" s="194"/>
      <c r="P153" s="270" t="s">
        <v>50</v>
      </c>
      <c r="Q153" s="271"/>
      <c r="R153" s="272"/>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243">
        <f>IF($BB$3="４週",SUM(S153:AT153),IF($BB$3="暦月",SUM(S153:AW153),""))</f>
        <v>0</v>
      </c>
      <c r="AY153" s="244"/>
      <c r="AZ153" s="245">
        <f>IF($BB$3="４週",AX153/4,IF($BB$3="暦月",'通所型サービス（100名）'!AX153/('通所型サービス（100名）'!$BB$8/7),""))</f>
        <v>0</v>
      </c>
      <c r="BA153" s="246"/>
      <c r="BB153" s="289"/>
      <c r="BC153" s="193"/>
      <c r="BD153" s="193"/>
      <c r="BE153" s="193"/>
      <c r="BF153" s="194"/>
    </row>
    <row r="154" spans="2:58" ht="20.25" customHeight="1" x14ac:dyDescent="0.45">
      <c r="B154" s="273">
        <f>B151+1</f>
        <v>45</v>
      </c>
      <c r="C154" s="275"/>
      <c r="D154" s="276"/>
      <c r="E154" s="277"/>
      <c r="F154" s="77"/>
      <c r="G154" s="179"/>
      <c r="H154" s="182"/>
      <c r="I154" s="183"/>
      <c r="J154" s="183"/>
      <c r="K154" s="184"/>
      <c r="L154" s="186"/>
      <c r="M154" s="187"/>
      <c r="N154" s="187"/>
      <c r="O154" s="188"/>
      <c r="P154" s="195" t="s">
        <v>49</v>
      </c>
      <c r="Q154" s="196"/>
      <c r="R154" s="197"/>
      <c r="S154" s="162"/>
      <c r="T154" s="161"/>
      <c r="U154" s="161"/>
      <c r="V154" s="161"/>
      <c r="W154" s="161"/>
      <c r="X154" s="161"/>
      <c r="Y154" s="163"/>
      <c r="Z154" s="162"/>
      <c r="AA154" s="161"/>
      <c r="AB154" s="161"/>
      <c r="AC154" s="161"/>
      <c r="AD154" s="161"/>
      <c r="AE154" s="161"/>
      <c r="AF154" s="163"/>
      <c r="AG154" s="162"/>
      <c r="AH154" s="161"/>
      <c r="AI154" s="161"/>
      <c r="AJ154" s="161"/>
      <c r="AK154" s="161"/>
      <c r="AL154" s="161"/>
      <c r="AM154" s="163"/>
      <c r="AN154" s="162"/>
      <c r="AO154" s="161"/>
      <c r="AP154" s="161"/>
      <c r="AQ154" s="161"/>
      <c r="AR154" s="161"/>
      <c r="AS154" s="161"/>
      <c r="AT154" s="163"/>
      <c r="AU154" s="162"/>
      <c r="AV154" s="161"/>
      <c r="AW154" s="161"/>
      <c r="AX154" s="392"/>
      <c r="AY154" s="393"/>
      <c r="AZ154" s="394"/>
      <c r="BA154" s="395"/>
      <c r="BB154" s="228"/>
      <c r="BC154" s="187"/>
      <c r="BD154" s="187"/>
      <c r="BE154" s="187"/>
      <c r="BF154" s="188"/>
    </row>
    <row r="155" spans="2:58" ht="20.25" customHeight="1" x14ac:dyDescent="0.45">
      <c r="B155" s="273"/>
      <c r="C155" s="278"/>
      <c r="D155" s="279"/>
      <c r="E155" s="280"/>
      <c r="F155" s="75"/>
      <c r="G155" s="180"/>
      <c r="H155" s="185"/>
      <c r="I155" s="183"/>
      <c r="J155" s="183"/>
      <c r="K155" s="184"/>
      <c r="L155" s="189"/>
      <c r="M155" s="190"/>
      <c r="N155" s="190"/>
      <c r="O155" s="191"/>
      <c r="P155" s="233" t="s">
        <v>15</v>
      </c>
      <c r="Q155" s="234"/>
      <c r="R155" s="235"/>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236">
        <f>IF($BB$3="４週",SUM(S155:AT155),IF($BB$3="暦月",SUM(S155:AW155),""))</f>
        <v>0</v>
      </c>
      <c r="AY155" s="237"/>
      <c r="AZ155" s="238">
        <f>IF($BB$3="４週",AX155/4,IF($BB$3="暦月",'通所型サービス（100名）'!AX155/('通所型サービス（100名）'!$BB$8/7),""))</f>
        <v>0</v>
      </c>
      <c r="BA155" s="239"/>
      <c r="BB155" s="229"/>
      <c r="BC155" s="190"/>
      <c r="BD155" s="190"/>
      <c r="BE155" s="190"/>
      <c r="BF155" s="191"/>
    </row>
    <row r="156" spans="2:58" ht="20.25" customHeight="1" x14ac:dyDescent="0.45">
      <c r="B156" s="273"/>
      <c r="C156" s="281"/>
      <c r="D156" s="282"/>
      <c r="E156" s="283"/>
      <c r="F156" s="94">
        <f>C154</f>
        <v>0</v>
      </c>
      <c r="G156" s="181"/>
      <c r="H156" s="185"/>
      <c r="I156" s="183"/>
      <c r="J156" s="183"/>
      <c r="K156" s="184"/>
      <c r="L156" s="192"/>
      <c r="M156" s="193"/>
      <c r="N156" s="193"/>
      <c r="O156" s="194"/>
      <c r="P156" s="270" t="s">
        <v>50</v>
      </c>
      <c r="Q156" s="271"/>
      <c r="R156" s="272"/>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243">
        <f>IF($BB$3="４週",SUM(S156:AT156),IF($BB$3="暦月",SUM(S156:AW156),""))</f>
        <v>0</v>
      </c>
      <c r="AY156" s="244"/>
      <c r="AZ156" s="245">
        <f>IF($BB$3="４週",AX156/4,IF($BB$3="暦月",'通所型サービス（100名）'!AX156/('通所型サービス（100名）'!$BB$8/7),""))</f>
        <v>0</v>
      </c>
      <c r="BA156" s="246"/>
      <c r="BB156" s="289"/>
      <c r="BC156" s="193"/>
      <c r="BD156" s="193"/>
      <c r="BE156" s="193"/>
      <c r="BF156" s="194"/>
    </row>
    <row r="157" spans="2:58" ht="20.25" customHeight="1" x14ac:dyDescent="0.45">
      <c r="B157" s="273">
        <f>B154+1</f>
        <v>46</v>
      </c>
      <c r="C157" s="275"/>
      <c r="D157" s="276"/>
      <c r="E157" s="277"/>
      <c r="F157" s="77"/>
      <c r="G157" s="179"/>
      <c r="H157" s="182"/>
      <c r="I157" s="183"/>
      <c r="J157" s="183"/>
      <c r="K157" s="184"/>
      <c r="L157" s="186"/>
      <c r="M157" s="187"/>
      <c r="N157" s="187"/>
      <c r="O157" s="188"/>
      <c r="P157" s="195" t="s">
        <v>49</v>
      </c>
      <c r="Q157" s="196"/>
      <c r="R157" s="197"/>
      <c r="S157" s="162"/>
      <c r="T157" s="161"/>
      <c r="U157" s="161"/>
      <c r="V157" s="161"/>
      <c r="W157" s="161"/>
      <c r="X157" s="161"/>
      <c r="Y157" s="163"/>
      <c r="Z157" s="162"/>
      <c r="AA157" s="161"/>
      <c r="AB157" s="161"/>
      <c r="AC157" s="161"/>
      <c r="AD157" s="161"/>
      <c r="AE157" s="161"/>
      <c r="AF157" s="163"/>
      <c r="AG157" s="162"/>
      <c r="AH157" s="161"/>
      <c r="AI157" s="161"/>
      <c r="AJ157" s="161"/>
      <c r="AK157" s="161"/>
      <c r="AL157" s="161"/>
      <c r="AM157" s="163"/>
      <c r="AN157" s="162"/>
      <c r="AO157" s="161"/>
      <c r="AP157" s="161"/>
      <c r="AQ157" s="161"/>
      <c r="AR157" s="161"/>
      <c r="AS157" s="161"/>
      <c r="AT157" s="163"/>
      <c r="AU157" s="162"/>
      <c r="AV157" s="161"/>
      <c r="AW157" s="161"/>
      <c r="AX157" s="392"/>
      <c r="AY157" s="393"/>
      <c r="AZ157" s="394"/>
      <c r="BA157" s="395"/>
      <c r="BB157" s="228"/>
      <c r="BC157" s="187"/>
      <c r="BD157" s="187"/>
      <c r="BE157" s="187"/>
      <c r="BF157" s="188"/>
    </row>
    <row r="158" spans="2:58" ht="20.25" customHeight="1" x14ac:dyDescent="0.45">
      <c r="B158" s="273"/>
      <c r="C158" s="278"/>
      <c r="D158" s="279"/>
      <c r="E158" s="280"/>
      <c r="F158" s="75"/>
      <c r="G158" s="180"/>
      <c r="H158" s="185"/>
      <c r="I158" s="183"/>
      <c r="J158" s="183"/>
      <c r="K158" s="184"/>
      <c r="L158" s="189"/>
      <c r="M158" s="190"/>
      <c r="N158" s="190"/>
      <c r="O158" s="191"/>
      <c r="P158" s="233" t="s">
        <v>15</v>
      </c>
      <c r="Q158" s="234"/>
      <c r="R158" s="235"/>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236">
        <f>IF($BB$3="４週",SUM(S158:AT158),IF($BB$3="暦月",SUM(S158:AW158),""))</f>
        <v>0</v>
      </c>
      <c r="AY158" s="237"/>
      <c r="AZ158" s="238">
        <f>IF($BB$3="４週",AX158/4,IF($BB$3="暦月",'通所型サービス（100名）'!AX158/('通所型サービス（100名）'!$BB$8/7),""))</f>
        <v>0</v>
      </c>
      <c r="BA158" s="239"/>
      <c r="BB158" s="229"/>
      <c r="BC158" s="190"/>
      <c r="BD158" s="190"/>
      <c r="BE158" s="190"/>
      <c r="BF158" s="191"/>
    </row>
    <row r="159" spans="2:58" ht="20.25" customHeight="1" x14ac:dyDescent="0.45">
      <c r="B159" s="273"/>
      <c r="C159" s="281"/>
      <c r="D159" s="282"/>
      <c r="E159" s="283"/>
      <c r="F159" s="94">
        <f>C157</f>
        <v>0</v>
      </c>
      <c r="G159" s="181"/>
      <c r="H159" s="185"/>
      <c r="I159" s="183"/>
      <c r="J159" s="183"/>
      <c r="K159" s="184"/>
      <c r="L159" s="192"/>
      <c r="M159" s="193"/>
      <c r="N159" s="193"/>
      <c r="O159" s="194"/>
      <c r="P159" s="270" t="s">
        <v>50</v>
      </c>
      <c r="Q159" s="271"/>
      <c r="R159" s="272"/>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243">
        <f>IF($BB$3="４週",SUM(S159:AT159),IF($BB$3="暦月",SUM(S159:AW159),""))</f>
        <v>0</v>
      </c>
      <c r="AY159" s="244"/>
      <c r="AZ159" s="245">
        <f>IF($BB$3="４週",AX159/4,IF($BB$3="暦月",'通所型サービス（100名）'!AX159/('通所型サービス（100名）'!$BB$8/7),""))</f>
        <v>0</v>
      </c>
      <c r="BA159" s="246"/>
      <c r="BB159" s="289"/>
      <c r="BC159" s="193"/>
      <c r="BD159" s="193"/>
      <c r="BE159" s="193"/>
      <c r="BF159" s="194"/>
    </row>
    <row r="160" spans="2:58" ht="20.25" customHeight="1" x14ac:dyDescent="0.45">
      <c r="B160" s="273">
        <f>B157+1</f>
        <v>47</v>
      </c>
      <c r="C160" s="275"/>
      <c r="D160" s="276"/>
      <c r="E160" s="277"/>
      <c r="F160" s="77"/>
      <c r="G160" s="179"/>
      <c r="H160" s="182"/>
      <c r="I160" s="183"/>
      <c r="J160" s="183"/>
      <c r="K160" s="184"/>
      <c r="L160" s="186"/>
      <c r="M160" s="187"/>
      <c r="N160" s="187"/>
      <c r="O160" s="188"/>
      <c r="P160" s="195" t="s">
        <v>49</v>
      </c>
      <c r="Q160" s="196"/>
      <c r="R160" s="197"/>
      <c r="S160" s="162"/>
      <c r="T160" s="161"/>
      <c r="U160" s="161"/>
      <c r="V160" s="161"/>
      <c r="W160" s="161"/>
      <c r="X160" s="161"/>
      <c r="Y160" s="163"/>
      <c r="Z160" s="162"/>
      <c r="AA160" s="161"/>
      <c r="AB160" s="161"/>
      <c r="AC160" s="161"/>
      <c r="AD160" s="161"/>
      <c r="AE160" s="161"/>
      <c r="AF160" s="163"/>
      <c r="AG160" s="162"/>
      <c r="AH160" s="161"/>
      <c r="AI160" s="161"/>
      <c r="AJ160" s="161"/>
      <c r="AK160" s="161"/>
      <c r="AL160" s="161"/>
      <c r="AM160" s="163"/>
      <c r="AN160" s="162"/>
      <c r="AO160" s="161"/>
      <c r="AP160" s="161"/>
      <c r="AQ160" s="161"/>
      <c r="AR160" s="161"/>
      <c r="AS160" s="161"/>
      <c r="AT160" s="163"/>
      <c r="AU160" s="162"/>
      <c r="AV160" s="161"/>
      <c r="AW160" s="161"/>
      <c r="AX160" s="392"/>
      <c r="AY160" s="393"/>
      <c r="AZ160" s="394"/>
      <c r="BA160" s="395"/>
      <c r="BB160" s="228"/>
      <c r="BC160" s="187"/>
      <c r="BD160" s="187"/>
      <c r="BE160" s="187"/>
      <c r="BF160" s="188"/>
    </row>
    <row r="161" spans="2:58" ht="20.25" customHeight="1" x14ac:dyDescent="0.45">
      <c r="B161" s="273"/>
      <c r="C161" s="278"/>
      <c r="D161" s="279"/>
      <c r="E161" s="280"/>
      <c r="F161" s="75"/>
      <c r="G161" s="180"/>
      <c r="H161" s="185"/>
      <c r="I161" s="183"/>
      <c r="J161" s="183"/>
      <c r="K161" s="184"/>
      <c r="L161" s="189"/>
      <c r="M161" s="190"/>
      <c r="N161" s="190"/>
      <c r="O161" s="191"/>
      <c r="P161" s="233" t="s">
        <v>15</v>
      </c>
      <c r="Q161" s="234"/>
      <c r="R161" s="235"/>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236">
        <f>IF($BB$3="４週",SUM(S161:AT161),IF($BB$3="暦月",SUM(S161:AW161),""))</f>
        <v>0</v>
      </c>
      <c r="AY161" s="237"/>
      <c r="AZ161" s="238">
        <f>IF($BB$3="４週",AX161/4,IF($BB$3="暦月",'通所型サービス（100名）'!AX161/('通所型サービス（100名）'!$BB$8/7),""))</f>
        <v>0</v>
      </c>
      <c r="BA161" s="239"/>
      <c r="BB161" s="229"/>
      <c r="BC161" s="190"/>
      <c r="BD161" s="190"/>
      <c r="BE161" s="190"/>
      <c r="BF161" s="191"/>
    </row>
    <row r="162" spans="2:58" ht="20.25" customHeight="1" x14ac:dyDescent="0.45">
      <c r="B162" s="273"/>
      <c r="C162" s="281"/>
      <c r="D162" s="282"/>
      <c r="E162" s="283"/>
      <c r="F162" s="94">
        <f>C160</f>
        <v>0</v>
      </c>
      <c r="G162" s="181"/>
      <c r="H162" s="185"/>
      <c r="I162" s="183"/>
      <c r="J162" s="183"/>
      <c r="K162" s="184"/>
      <c r="L162" s="192"/>
      <c r="M162" s="193"/>
      <c r="N162" s="193"/>
      <c r="O162" s="194"/>
      <c r="P162" s="270" t="s">
        <v>50</v>
      </c>
      <c r="Q162" s="271"/>
      <c r="R162" s="272"/>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243">
        <f>IF($BB$3="４週",SUM(S162:AT162),IF($BB$3="暦月",SUM(S162:AW162),""))</f>
        <v>0</v>
      </c>
      <c r="AY162" s="244"/>
      <c r="AZ162" s="245">
        <f>IF($BB$3="４週",AX162/4,IF($BB$3="暦月",'通所型サービス（100名）'!AX162/('通所型サービス（100名）'!$BB$8/7),""))</f>
        <v>0</v>
      </c>
      <c r="BA162" s="246"/>
      <c r="BB162" s="289"/>
      <c r="BC162" s="193"/>
      <c r="BD162" s="193"/>
      <c r="BE162" s="193"/>
      <c r="BF162" s="194"/>
    </row>
    <row r="163" spans="2:58" ht="20.25" customHeight="1" x14ac:dyDescent="0.45">
      <c r="B163" s="273">
        <f>B160+1</f>
        <v>48</v>
      </c>
      <c r="C163" s="275"/>
      <c r="D163" s="276"/>
      <c r="E163" s="277"/>
      <c r="F163" s="77"/>
      <c r="G163" s="179"/>
      <c r="H163" s="182"/>
      <c r="I163" s="183"/>
      <c r="J163" s="183"/>
      <c r="K163" s="184"/>
      <c r="L163" s="186"/>
      <c r="M163" s="187"/>
      <c r="N163" s="187"/>
      <c r="O163" s="188"/>
      <c r="P163" s="195" t="s">
        <v>49</v>
      </c>
      <c r="Q163" s="196"/>
      <c r="R163" s="197"/>
      <c r="S163" s="162"/>
      <c r="T163" s="161"/>
      <c r="U163" s="161"/>
      <c r="V163" s="161"/>
      <c r="W163" s="161"/>
      <c r="X163" s="161"/>
      <c r="Y163" s="163"/>
      <c r="Z163" s="162"/>
      <c r="AA163" s="161"/>
      <c r="AB163" s="161"/>
      <c r="AC163" s="161"/>
      <c r="AD163" s="161"/>
      <c r="AE163" s="161"/>
      <c r="AF163" s="163"/>
      <c r="AG163" s="162"/>
      <c r="AH163" s="161"/>
      <c r="AI163" s="161"/>
      <c r="AJ163" s="161"/>
      <c r="AK163" s="161"/>
      <c r="AL163" s="161"/>
      <c r="AM163" s="163"/>
      <c r="AN163" s="162"/>
      <c r="AO163" s="161"/>
      <c r="AP163" s="161"/>
      <c r="AQ163" s="161"/>
      <c r="AR163" s="161"/>
      <c r="AS163" s="161"/>
      <c r="AT163" s="163"/>
      <c r="AU163" s="162"/>
      <c r="AV163" s="161"/>
      <c r="AW163" s="161"/>
      <c r="AX163" s="392"/>
      <c r="AY163" s="393"/>
      <c r="AZ163" s="394"/>
      <c r="BA163" s="395"/>
      <c r="BB163" s="228"/>
      <c r="BC163" s="187"/>
      <c r="BD163" s="187"/>
      <c r="BE163" s="187"/>
      <c r="BF163" s="188"/>
    </row>
    <row r="164" spans="2:58" ht="20.25" customHeight="1" x14ac:dyDescent="0.45">
      <c r="B164" s="273"/>
      <c r="C164" s="278"/>
      <c r="D164" s="279"/>
      <c r="E164" s="280"/>
      <c r="F164" s="75"/>
      <c r="G164" s="180"/>
      <c r="H164" s="185"/>
      <c r="I164" s="183"/>
      <c r="J164" s="183"/>
      <c r="K164" s="184"/>
      <c r="L164" s="189"/>
      <c r="M164" s="190"/>
      <c r="N164" s="190"/>
      <c r="O164" s="191"/>
      <c r="P164" s="233" t="s">
        <v>15</v>
      </c>
      <c r="Q164" s="234"/>
      <c r="R164" s="235"/>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236">
        <f>IF($BB$3="４週",SUM(S164:AT164),IF($BB$3="暦月",SUM(S164:AW164),""))</f>
        <v>0</v>
      </c>
      <c r="AY164" s="237"/>
      <c r="AZ164" s="238">
        <f>IF($BB$3="４週",AX164/4,IF($BB$3="暦月",'通所型サービス（100名）'!AX164/('通所型サービス（100名）'!$BB$8/7),""))</f>
        <v>0</v>
      </c>
      <c r="BA164" s="239"/>
      <c r="BB164" s="229"/>
      <c r="BC164" s="190"/>
      <c r="BD164" s="190"/>
      <c r="BE164" s="190"/>
      <c r="BF164" s="191"/>
    </row>
    <row r="165" spans="2:58" ht="20.25" customHeight="1" x14ac:dyDescent="0.45">
      <c r="B165" s="273"/>
      <c r="C165" s="281"/>
      <c r="D165" s="282"/>
      <c r="E165" s="283"/>
      <c r="F165" s="94">
        <f>C163</f>
        <v>0</v>
      </c>
      <c r="G165" s="181"/>
      <c r="H165" s="185"/>
      <c r="I165" s="183"/>
      <c r="J165" s="183"/>
      <c r="K165" s="184"/>
      <c r="L165" s="192"/>
      <c r="M165" s="193"/>
      <c r="N165" s="193"/>
      <c r="O165" s="194"/>
      <c r="P165" s="270" t="s">
        <v>50</v>
      </c>
      <c r="Q165" s="271"/>
      <c r="R165" s="272"/>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243">
        <f>IF($BB$3="４週",SUM(S165:AT165),IF($BB$3="暦月",SUM(S165:AW165),""))</f>
        <v>0</v>
      </c>
      <c r="AY165" s="244"/>
      <c r="AZ165" s="245">
        <f>IF($BB$3="４週",AX165/4,IF($BB$3="暦月",'通所型サービス（100名）'!AX165/('通所型サービス（100名）'!$BB$8/7),""))</f>
        <v>0</v>
      </c>
      <c r="BA165" s="246"/>
      <c r="BB165" s="289"/>
      <c r="BC165" s="193"/>
      <c r="BD165" s="193"/>
      <c r="BE165" s="193"/>
      <c r="BF165" s="194"/>
    </row>
    <row r="166" spans="2:58" ht="20.25" customHeight="1" x14ac:dyDescent="0.45">
      <c r="B166" s="273">
        <f>B163+1</f>
        <v>49</v>
      </c>
      <c r="C166" s="275"/>
      <c r="D166" s="276"/>
      <c r="E166" s="277"/>
      <c r="F166" s="77"/>
      <c r="G166" s="179"/>
      <c r="H166" s="182"/>
      <c r="I166" s="183"/>
      <c r="J166" s="183"/>
      <c r="K166" s="184"/>
      <c r="L166" s="186"/>
      <c r="M166" s="187"/>
      <c r="N166" s="187"/>
      <c r="O166" s="188"/>
      <c r="P166" s="195" t="s">
        <v>49</v>
      </c>
      <c r="Q166" s="196"/>
      <c r="R166" s="197"/>
      <c r="S166" s="162"/>
      <c r="T166" s="161"/>
      <c r="U166" s="161"/>
      <c r="V166" s="161"/>
      <c r="W166" s="161"/>
      <c r="X166" s="161"/>
      <c r="Y166" s="163"/>
      <c r="Z166" s="162"/>
      <c r="AA166" s="161"/>
      <c r="AB166" s="161"/>
      <c r="AC166" s="161"/>
      <c r="AD166" s="161"/>
      <c r="AE166" s="161"/>
      <c r="AF166" s="163"/>
      <c r="AG166" s="162"/>
      <c r="AH166" s="161"/>
      <c r="AI166" s="161"/>
      <c r="AJ166" s="161"/>
      <c r="AK166" s="161"/>
      <c r="AL166" s="161"/>
      <c r="AM166" s="163"/>
      <c r="AN166" s="162"/>
      <c r="AO166" s="161"/>
      <c r="AP166" s="161"/>
      <c r="AQ166" s="161"/>
      <c r="AR166" s="161"/>
      <c r="AS166" s="161"/>
      <c r="AT166" s="163"/>
      <c r="AU166" s="162"/>
      <c r="AV166" s="161"/>
      <c r="AW166" s="161"/>
      <c r="AX166" s="392"/>
      <c r="AY166" s="393"/>
      <c r="AZ166" s="394"/>
      <c r="BA166" s="395"/>
      <c r="BB166" s="228"/>
      <c r="BC166" s="187"/>
      <c r="BD166" s="187"/>
      <c r="BE166" s="187"/>
      <c r="BF166" s="188"/>
    </row>
    <row r="167" spans="2:58" ht="20.25" customHeight="1" x14ac:dyDescent="0.45">
      <c r="B167" s="273"/>
      <c r="C167" s="278"/>
      <c r="D167" s="279"/>
      <c r="E167" s="280"/>
      <c r="F167" s="75"/>
      <c r="G167" s="180"/>
      <c r="H167" s="185"/>
      <c r="I167" s="183"/>
      <c r="J167" s="183"/>
      <c r="K167" s="184"/>
      <c r="L167" s="189"/>
      <c r="M167" s="190"/>
      <c r="N167" s="190"/>
      <c r="O167" s="191"/>
      <c r="P167" s="233" t="s">
        <v>15</v>
      </c>
      <c r="Q167" s="234"/>
      <c r="R167" s="235"/>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236">
        <f>IF($BB$3="４週",SUM(S167:AT167),IF($BB$3="暦月",SUM(S167:AW167),""))</f>
        <v>0</v>
      </c>
      <c r="AY167" s="237"/>
      <c r="AZ167" s="238">
        <f>IF($BB$3="４週",AX167/4,IF($BB$3="暦月",'通所型サービス（100名）'!AX167/('通所型サービス（100名）'!$BB$8/7),""))</f>
        <v>0</v>
      </c>
      <c r="BA167" s="239"/>
      <c r="BB167" s="229"/>
      <c r="BC167" s="190"/>
      <c r="BD167" s="190"/>
      <c r="BE167" s="190"/>
      <c r="BF167" s="191"/>
    </row>
    <row r="168" spans="2:58" ht="20.25" customHeight="1" x14ac:dyDescent="0.45">
      <c r="B168" s="273"/>
      <c r="C168" s="281"/>
      <c r="D168" s="282"/>
      <c r="E168" s="283"/>
      <c r="F168" s="94">
        <f>C166</f>
        <v>0</v>
      </c>
      <c r="G168" s="181"/>
      <c r="H168" s="185"/>
      <c r="I168" s="183"/>
      <c r="J168" s="183"/>
      <c r="K168" s="184"/>
      <c r="L168" s="192"/>
      <c r="M168" s="193"/>
      <c r="N168" s="193"/>
      <c r="O168" s="194"/>
      <c r="P168" s="270" t="s">
        <v>50</v>
      </c>
      <c r="Q168" s="271"/>
      <c r="R168" s="272"/>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243">
        <f>IF($BB$3="４週",SUM(S168:AT168),IF($BB$3="暦月",SUM(S168:AW168),""))</f>
        <v>0</v>
      </c>
      <c r="AY168" s="244"/>
      <c r="AZ168" s="245">
        <f>IF($BB$3="４週",AX168/4,IF($BB$3="暦月",'通所型サービス（100名）'!AX168/('通所型サービス（100名）'!$BB$8/7),""))</f>
        <v>0</v>
      </c>
      <c r="BA168" s="246"/>
      <c r="BB168" s="289"/>
      <c r="BC168" s="193"/>
      <c r="BD168" s="193"/>
      <c r="BE168" s="193"/>
      <c r="BF168" s="194"/>
    </row>
    <row r="169" spans="2:58" ht="20.25" customHeight="1" x14ac:dyDescent="0.45">
      <c r="B169" s="273">
        <f>B166+1</f>
        <v>50</v>
      </c>
      <c r="C169" s="275"/>
      <c r="D169" s="276"/>
      <c r="E169" s="277"/>
      <c r="F169" s="77"/>
      <c r="G169" s="179"/>
      <c r="H169" s="182"/>
      <c r="I169" s="183"/>
      <c r="J169" s="183"/>
      <c r="K169" s="184"/>
      <c r="L169" s="186"/>
      <c r="M169" s="187"/>
      <c r="N169" s="187"/>
      <c r="O169" s="188"/>
      <c r="P169" s="195" t="s">
        <v>49</v>
      </c>
      <c r="Q169" s="196"/>
      <c r="R169" s="197"/>
      <c r="S169" s="162"/>
      <c r="T169" s="161"/>
      <c r="U169" s="161"/>
      <c r="V169" s="161"/>
      <c r="W169" s="161"/>
      <c r="X169" s="161"/>
      <c r="Y169" s="163"/>
      <c r="Z169" s="162"/>
      <c r="AA169" s="161"/>
      <c r="AB169" s="161"/>
      <c r="AC169" s="161"/>
      <c r="AD169" s="161"/>
      <c r="AE169" s="161"/>
      <c r="AF169" s="163"/>
      <c r="AG169" s="162"/>
      <c r="AH169" s="161"/>
      <c r="AI169" s="161"/>
      <c r="AJ169" s="161"/>
      <c r="AK169" s="161"/>
      <c r="AL169" s="161"/>
      <c r="AM169" s="163"/>
      <c r="AN169" s="162"/>
      <c r="AO169" s="161"/>
      <c r="AP169" s="161"/>
      <c r="AQ169" s="161"/>
      <c r="AR169" s="161"/>
      <c r="AS169" s="161"/>
      <c r="AT169" s="163"/>
      <c r="AU169" s="162"/>
      <c r="AV169" s="161"/>
      <c r="AW169" s="161"/>
      <c r="AX169" s="392"/>
      <c r="AY169" s="393"/>
      <c r="AZ169" s="394"/>
      <c r="BA169" s="395"/>
      <c r="BB169" s="228"/>
      <c r="BC169" s="187"/>
      <c r="BD169" s="187"/>
      <c r="BE169" s="187"/>
      <c r="BF169" s="188"/>
    </row>
    <row r="170" spans="2:58" ht="20.25" customHeight="1" x14ac:dyDescent="0.45">
      <c r="B170" s="273"/>
      <c r="C170" s="278"/>
      <c r="D170" s="279"/>
      <c r="E170" s="280"/>
      <c r="F170" s="75"/>
      <c r="G170" s="180"/>
      <c r="H170" s="185"/>
      <c r="I170" s="183"/>
      <c r="J170" s="183"/>
      <c r="K170" s="184"/>
      <c r="L170" s="189"/>
      <c r="M170" s="190"/>
      <c r="N170" s="190"/>
      <c r="O170" s="191"/>
      <c r="P170" s="233" t="s">
        <v>15</v>
      </c>
      <c r="Q170" s="234"/>
      <c r="R170" s="235"/>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236">
        <f>IF($BB$3="４週",SUM(S170:AT170),IF($BB$3="暦月",SUM(S170:AW170),""))</f>
        <v>0</v>
      </c>
      <c r="AY170" s="237"/>
      <c r="AZ170" s="238">
        <f>IF($BB$3="４週",AX170/4,IF($BB$3="暦月",'通所型サービス（100名）'!AX170/('通所型サービス（100名）'!$BB$8/7),""))</f>
        <v>0</v>
      </c>
      <c r="BA170" s="239"/>
      <c r="BB170" s="229"/>
      <c r="BC170" s="190"/>
      <c r="BD170" s="190"/>
      <c r="BE170" s="190"/>
      <c r="BF170" s="191"/>
    </row>
    <row r="171" spans="2:58" ht="20.25" customHeight="1" x14ac:dyDescent="0.45">
      <c r="B171" s="273"/>
      <c r="C171" s="281"/>
      <c r="D171" s="282"/>
      <c r="E171" s="283"/>
      <c r="F171" s="94">
        <f>C169</f>
        <v>0</v>
      </c>
      <c r="G171" s="181"/>
      <c r="H171" s="185"/>
      <c r="I171" s="183"/>
      <c r="J171" s="183"/>
      <c r="K171" s="184"/>
      <c r="L171" s="192"/>
      <c r="M171" s="193"/>
      <c r="N171" s="193"/>
      <c r="O171" s="194"/>
      <c r="P171" s="270" t="s">
        <v>50</v>
      </c>
      <c r="Q171" s="271"/>
      <c r="R171" s="272"/>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243">
        <f>IF($BB$3="４週",SUM(S171:AT171),IF($BB$3="暦月",SUM(S171:AW171),""))</f>
        <v>0</v>
      </c>
      <c r="AY171" s="244"/>
      <c r="AZ171" s="245">
        <f>IF($BB$3="４週",AX171/4,IF($BB$3="暦月",'通所型サービス（100名）'!AX171/('通所型サービス（100名）'!$BB$8/7),""))</f>
        <v>0</v>
      </c>
      <c r="BA171" s="246"/>
      <c r="BB171" s="289"/>
      <c r="BC171" s="193"/>
      <c r="BD171" s="193"/>
      <c r="BE171" s="193"/>
      <c r="BF171" s="194"/>
    </row>
    <row r="172" spans="2:58" ht="20.25" customHeight="1" x14ac:dyDescent="0.45">
      <c r="B172" s="273">
        <f>B169+1</f>
        <v>51</v>
      </c>
      <c r="C172" s="275"/>
      <c r="D172" s="276"/>
      <c r="E172" s="277"/>
      <c r="F172" s="77"/>
      <c r="G172" s="179"/>
      <c r="H172" s="182"/>
      <c r="I172" s="183"/>
      <c r="J172" s="183"/>
      <c r="K172" s="184"/>
      <c r="L172" s="186"/>
      <c r="M172" s="187"/>
      <c r="N172" s="187"/>
      <c r="O172" s="188"/>
      <c r="P172" s="195" t="s">
        <v>49</v>
      </c>
      <c r="Q172" s="196"/>
      <c r="R172" s="197"/>
      <c r="S172" s="162"/>
      <c r="T172" s="161"/>
      <c r="U172" s="161"/>
      <c r="V172" s="161"/>
      <c r="W172" s="161"/>
      <c r="X172" s="161"/>
      <c r="Y172" s="163"/>
      <c r="Z172" s="162"/>
      <c r="AA172" s="161"/>
      <c r="AB172" s="161"/>
      <c r="AC172" s="161"/>
      <c r="AD172" s="161"/>
      <c r="AE172" s="161"/>
      <c r="AF172" s="163"/>
      <c r="AG172" s="162"/>
      <c r="AH172" s="161"/>
      <c r="AI172" s="161"/>
      <c r="AJ172" s="161"/>
      <c r="AK172" s="161"/>
      <c r="AL172" s="161"/>
      <c r="AM172" s="163"/>
      <c r="AN172" s="162"/>
      <c r="AO172" s="161"/>
      <c r="AP172" s="161"/>
      <c r="AQ172" s="161"/>
      <c r="AR172" s="161"/>
      <c r="AS172" s="161"/>
      <c r="AT172" s="163"/>
      <c r="AU172" s="162"/>
      <c r="AV172" s="161"/>
      <c r="AW172" s="161"/>
      <c r="AX172" s="392"/>
      <c r="AY172" s="393"/>
      <c r="AZ172" s="394"/>
      <c r="BA172" s="395"/>
      <c r="BB172" s="228"/>
      <c r="BC172" s="187"/>
      <c r="BD172" s="187"/>
      <c r="BE172" s="187"/>
      <c r="BF172" s="188"/>
    </row>
    <row r="173" spans="2:58" ht="20.25" customHeight="1" x14ac:dyDescent="0.45">
      <c r="B173" s="273"/>
      <c r="C173" s="278"/>
      <c r="D173" s="279"/>
      <c r="E173" s="280"/>
      <c r="F173" s="75"/>
      <c r="G173" s="180"/>
      <c r="H173" s="185"/>
      <c r="I173" s="183"/>
      <c r="J173" s="183"/>
      <c r="K173" s="184"/>
      <c r="L173" s="189"/>
      <c r="M173" s="190"/>
      <c r="N173" s="190"/>
      <c r="O173" s="191"/>
      <c r="P173" s="233" t="s">
        <v>15</v>
      </c>
      <c r="Q173" s="234"/>
      <c r="R173" s="235"/>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236">
        <f>IF($BB$3="４週",SUM(S173:AT173),IF($BB$3="暦月",SUM(S173:AW173),""))</f>
        <v>0</v>
      </c>
      <c r="AY173" s="237"/>
      <c r="AZ173" s="238">
        <f>IF($BB$3="４週",AX173/4,IF($BB$3="暦月",'通所型サービス（100名）'!AX173/('通所型サービス（100名）'!$BB$8/7),""))</f>
        <v>0</v>
      </c>
      <c r="BA173" s="239"/>
      <c r="BB173" s="229"/>
      <c r="BC173" s="190"/>
      <c r="BD173" s="190"/>
      <c r="BE173" s="190"/>
      <c r="BF173" s="191"/>
    </row>
    <row r="174" spans="2:58" ht="20.25" customHeight="1" x14ac:dyDescent="0.45">
      <c r="B174" s="273"/>
      <c r="C174" s="281"/>
      <c r="D174" s="282"/>
      <c r="E174" s="283"/>
      <c r="F174" s="94">
        <f>C172</f>
        <v>0</v>
      </c>
      <c r="G174" s="181"/>
      <c r="H174" s="185"/>
      <c r="I174" s="183"/>
      <c r="J174" s="183"/>
      <c r="K174" s="184"/>
      <c r="L174" s="192"/>
      <c r="M174" s="193"/>
      <c r="N174" s="193"/>
      <c r="O174" s="194"/>
      <c r="P174" s="270" t="s">
        <v>50</v>
      </c>
      <c r="Q174" s="271"/>
      <c r="R174" s="272"/>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243">
        <f>IF($BB$3="４週",SUM(S174:AT174),IF($BB$3="暦月",SUM(S174:AW174),""))</f>
        <v>0</v>
      </c>
      <c r="AY174" s="244"/>
      <c r="AZ174" s="245">
        <f>IF($BB$3="４週",AX174/4,IF($BB$3="暦月",'通所型サービス（100名）'!AX174/('通所型サービス（100名）'!$BB$8/7),""))</f>
        <v>0</v>
      </c>
      <c r="BA174" s="246"/>
      <c r="BB174" s="289"/>
      <c r="BC174" s="193"/>
      <c r="BD174" s="193"/>
      <c r="BE174" s="193"/>
      <c r="BF174" s="194"/>
    </row>
    <row r="175" spans="2:58" ht="20.25" customHeight="1" x14ac:dyDescent="0.45">
      <c r="B175" s="273">
        <f>B172+1</f>
        <v>52</v>
      </c>
      <c r="C175" s="275"/>
      <c r="D175" s="276"/>
      <c r="E175" s="277"/>
      <c r="F175" s="77"/>
      <c r="G175" s="179"/>
      <c r="H175" s="182"/>
      <c r="I175" s="183"/>
      <c r="J175" s="183"/>
      <c r="K175" s="184"/>
      <c r="L175" s="186"/>
      <c r="M175" s="187"/>
      <c r="N175" s="187"/>
      <c r="O175" s="188"/>
      <c r="P175" s="195" t="s">
        <v>49</v>
      </c>
      <c r="Q175" s="196"/>
      <c r="R175" s="197"/>
      <c r="S175" s="162"/>
      <c r="T175" s="161"/>
      <c r="U175" s="161"/>
      <c r="V175" s="161"/>
      <c r="W175" s="161"/>
      <c r="X175" s="161"/>
      <c r="Y175" s="163"/>
      <c r="Z175" s="162"/>
      <c r="AA175" s="161"/>
      <c r="AB175" s="161"/>
      <c r="AC175" s="161"/>
      <c r="AD175" s="161"/>
      <c r="AE175" s="161"/>
      <c r="AF175" s="163"/>
      <c r="AG175" s="162"/>
      <c r="AH175" s="161"/>
      <c r="AI175" s="161"/>
      <c r="AJ175" s="161"/>
      <c r="AK175" s="161"/>
      <c r="AL175" s="161"/>
      <c r="AM175" s="163"/>
      <c r="AN175" s="162"/>
      <c r="AO175" s="161"/>
      <c r="AP175" s="161"/>
      <c r="AQ175" s="161"/>
      <c r="AR175" s="161"/>
      <c r="AS175" s="161"/>
      <c r="AT175" s="163"/>
      <c r="AU175" s="162"/>
      <c r="AV175" s="161"/>
      <c r="AW175" s="161"/>
      <c r="AX175" s="392"/>
      <c r="AY175" s="393"/>
      <c r="AZ175" s="394"/>
      <c r="BA175" s="395"/>
      <c r="BB175" s="228"/>
      <c r="BC175" s="187"/>
      <c r="BD175" s="187"/>
      <c r="BE175" s="187"/>
      <c r="BF175" s="188"/>
    </row>
    <row r="176" spans="2:58" ht="20.25" customHeight="1" x14ac:dyDescent="0.45">
      <c r="B176" s="273"/>
      <c r="C176" s="278"/>
      <c r="D176" s="279"/>
      <c r="E176" s="280"/>
      <c r="F176" s="75"/>
      <c r="G176" s="180"/>
      <c r="H176" s="185"/>
      <c r="I176" s="183"/>
      <c r="J176" s="183"/>
      <c r="K176" s="184"/>
      <c r="L176" s="189"/>
      <c r="M176" s="190"/>
      <c r="N176" s="190"/>
      <c r="O176" s="191"/>
      <c r="P176" s="233" t="s">
        <v>15</v>
      </c>
      <c r="Q176" s="234"/>
      <c r="R176" s="235"/>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236">
        <f>IF($BB$3="４週",SUM(S176:AT176),IF($BB$3="暦月",SUM(S176:AW176),""))</f>
        <v>0</v>
      </c>
      <c r="AY176" s="237"/>
      <c r="AZ176" s="238">
        <f>IF($BB$3="４週",AX176/4,IF($BB$3="暦月",'通所型サービス（100名）'!AX176/('通所型サービス（100名）'!$BB$8/7),""))</f>
        <v>0</v>
      </c>
      <c r="BA176" s="239"/>
      <c r="BB176" s="229"/>
      <c r="BC176" s="190"/>
      <c r="BD176" s="190"/>
      <c r="BE176" s="190"/>
      <c r="BF176" s="191"/>
    </row>
    <row r="177" spans="2:58" ht="20.25" customHeight="1" x14ac:dyDescent="0.45">
      <c r="B177" s="273"/>
      <c r="C177" s="281"/>
      <c r="D177" s="282"/>
      <c r="E177" s="283"/>
      <c r="F177" s="94">
        <f>C175</f>
        <v>0</v>
      </c>
      <c r="G177" s="181"/>
      <c r="H177" s="185"/>
      <c r="I177" s="183"/>
      <c r="J177" s="183"/>
      <c r="K177" s="184"/>
      <c r="L177" s="192"/>
      <c r="M177" s="193"/>
      <c r="N177" s="193"/>
      <c r="O177" s="194"/>
      <c r="P177" s="270" t="s">
        <v>50</v>
      </c>
      <c r="Q177" s="271"/>
      <c r="R177" s="272"/>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243">
        <f>IF($BB$3="４週",SUM(S177:AT177),IF($BB$3="暦月",SUM(S177:AW177),""))</f>
        <v>0</v>
      </c>
      <c r="AY177" s="244"/>
      <c r="AZ177" s="245">
        <f>IF($BB$3="４週",AX177/4,IF($BB$3="暦月",'通所型サービス（100名）'!AX177/('通所型サービス（100名）'!$BB$8/7),""))</f>
        <v>0</v>
      </c>
      <c r="BA177" s="246"/>
      <c r="BB177" s="289"/>
      <c r="BC177" s="193"/>
      <c r="BD177" s="193"/>
      <c r="BE177" s="193"/>
      <c r="BF177" s="194"/>
    </row>
    <row r="178" spans="2:58" ht="20.25" customHeight="1" x14ac:dyDescent="0.45">
      <c r="B178" s="273">
        <f>B175+1</f>
        <v>53</v>
      </c>
      <c r="C178" s="275"/>
      <c r="D178" s="276"/>
      <c r="E178" s="277"/>
      <c r="F178" s="77"/>
      <c r="G178" s="179"/>
      <c r="H178" s="182"/>
      <c r="I178" s="183"/>
      <c r="J178" s="183"/>
      <c r="K178" s="184"/>
      <c r="L178" s="186"/>
      <c r="M178" s="187"/>
      <c r="N178" s="187"/>
      <c r="O178" s="188"/>
      <c r="P178" s="195" t="s">
        <v>49</v>
      </c>
      <c r="Q178" s="196"/>
      <c r="R178" s="197"/>
      <c r="S178" s="162"/>
      <c r="T178" s="161"/>
      <c r="U178" s="161"/>
      <c r="V178" s="161"/>
      <c r="W178" s="161"/>
      <c r="X178" s="161"/>
      <c r="Y178" s="163"/>
      <c r="Z178" s="162"/>
      <c r="AA178" s="161"/>
      <c r="AB178" s="161"/>
      <c r="AC178" s="161"/>
      <c r="AD178" s="161"/>
      <c r="AE178" s="161"/>
      <c r="AF178" s="163"/>
      <c r="AG178" s="162"/>
      <c r="AH178" s="161"/>
      <c r="AI178" s="161"/>
      <c r="AJ178" s="161"/>
      <c r="AK178" s="161"/>
      <c r="AL178" s="161"/>
      <c r="AM178" s="163"/>
      <c r="AN178" s="162"/>
      <c r="AO178" s="161"/>
      <c r="AP178" s="161"/>
      <c r="AQ178" s="161"/>
      <c r="AR178" s="161"/>
      <c r="AS178" s="161"/>
      <c r="AT178" s="163"/>
      <c r="AU178" s="162"/>
      <c r="AV178" s="161"/>
      <c r="AW178" s="161"/>
      <c r="AX178" s="392"/>
      <c r="AY178" s="393"/>
      <c r="AZ178" s="394"/>
      <c r="BA178" s="395"/>
      <c r="BB178" s="228"/>
      <c r="BC178" s="187"/>
      <c r="BD178" s="187"/>
      <c r="BE178" s="187"/>
      <c r="BF178" s="188"/>
    </row>
    <row r="179" spans="2:58" ht="20.25" customHeight="1" x14ac:dyDescent="0.45">
      <c r="B179" s="273"/>
      <c r="C179" s="278"/>
      <c r="D179" s="279"/>
      <c r="E179" s="280"/>
      <c r="F179" s="75"/>
      <c r="G179" s="180"/>
      <c r="H179" s="185"/>
      <c r="I179" s="183"/>
      <c r="J179" s="183"/>
      <c r="K179" s="184"/>
      <c r="L179" s="189"/>
      <c r="M179" s="190"/>
      <c r="N179" s="190"/>
      <c r="O179" s="191"/>
      <c r="P179" s="233" t="s">
        <v>15</v>
      </c>
      <c r="Q179" s="234"/>
      <c r="R179" s="235"/>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236">
        <f>IF($BB$3="４週",SUM(S179:AT179),IF($BB$3="暦月",SUM(S179:AW179),""))</f>
        <v>0</v>
      </c>
      <c r="AY179" s="237"/>
      <c r="AZ179" s="238">
        <f>IF($BB$3="４週",AX179/4,IF($BB$3="暦月",'通所型サービス（100名）'!AX179/('通所型サービス（100名）'!$BB$8/7),""))</f>
        <v>0</v>
      </c>
      <c r="BA179" s="239"/>
      <c r="BB179" s="229"/>
      <c r="BC179" s="190"/>
      <c r="BD179" s="190"/>
      <c r="BE179" s="190"/>
      <c r="BF179" s="191"/>
    </row>
    <row r="180" spans="2:58" ht="20.25" customHeight="1" x14ac:dyDescent="0.45">
      <c r="B180" s="273"/>
      <c r="C180" s="281"/>
      <c r="D180" s="282"/>
      <c r="E180" s="283"/>
      <c r="F180" s="94">
        <f>C178</f>
        <v>0</v>
      </c>
      <c r="G180" s="181"/>
      <c r="H180" s="185"/>
      <c r="I180" s="183"/>
      <c r="J180" s="183"/>
      <c r="K180" s="184"/>
      <c r="L180" s="192"/>
      <c r="M180" s="193"/>
      <c r="N180" s="193"/>
      <c r="O180" s="194"/>
      <c r="P180" s="270" t="s">
        <v>50</v>
      </c>
      <c r="Q180" s="271"/>
      <c r="R180" s="272"/>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243">
        <f>IF($BB$3="４週",SUM(S180:AT180),IF($BB$3="暦月",SUM(S180:AW180),""))</f>
        <v>0</v>
      </c>
      <c r="AY180" s="244"/>
      <c r="AZ180" s="245">
        <f>IF($BB$3="４週",AX180/4,IF($BB$3="暦月",'通所型サービス（100名）'!AX180/('通所型サービス（100名）'!$BB$8/7),""))</f>
        <v>0</v>
      </c>
      <c r="BA180" s="246"/>
      <c r="BB180" s="289"/>
      <c r="BC180" s="193"/>
      <c r="BD180" s="193"/>
      <c r="BE180" s="193"/>
      <c r="BF180" s="194"/>
    </row>
    <row r="181" spans="2:58" ht="20.25" customHeight="1" x14ac:dyDescent="0.45">
      <c r="B181" s="273">
        <f>B178+1</f>
        <v>54</v>
      </c>
      <c r="C181" s="275"/>
      <c r="D181" s="276"/>
      <c r="E181" s="277"/>
      <c r="F181" s="77"/>
      <c r="G181" s="179"/>
      <c r="H181" s="182"/>
      <c r="I181" s="183"/>
      <c r="J181" s="183"/>
      <c r="K181" s="184"/>
      <c r="L181" s="186"/>
      <c r="M181" s="187"/>
      <c r="N181" s="187"/>
      <c r="O181" s="188"/>
      <c r="P181" s="195" t="s">
        <v>49</v>
      </c>
      <c r="Q181" s="196"/>
      <c r="R181" s="197"/>
      <c r="S181" s="162"/>
      <c r="T181" s="161"/>
      <c r="U181" s="161"/>
      <c r="V181" s="161"/>
      <c r="W181" s="161"/>
      <c r="X181" s="161"/>
      <c r="Y181" s="163"/>
      <c r="Z181" s="162"/>
      <c r="AA181" s="161"/>
      <c r="AB181" s="161"/>
      <c r="AC181" s="161"/>
      <c r="AD181" s="161"/>
      <c r="AE181" s="161"/>
      <c r="AF181" s="163"/>
      <c r="AG181" s="162"/>
      <c r="AH181" s="161"/>
      <c r="AI181" s="161"/>
      <c r="AJ181" s="161"/>
      <c r="AK181" s="161"/>
      <c r="AL181" s="161"/>
      <c r="AM181" s="163"/>
      <c r="AN181" s="162"/>
      <c r="AO181" s="161"/>
      <c r="AP181" s="161"/>
      <c r="AQ181" s="161"/>
      <c r="AR181" s="161"/>
      <c r="AS181" s="161"/>
      <c r="AT181" s="163"/>
      <c r="AU181" s="162"/>
      <c r="AV181" s="161"/>
      <c r="AW181" s="161"/>
      <c r="AX181" s="392"/>
      <c r="AY181" s="393"/>
      <c r="AZ181" s="394"/>
      <c r="BA181" s="395"/>
      <c r="BB181" s="228"/>
      <c r="BC181" s="187"/>
      <c r="BD181" s="187"/>
      <c r="BE181" s="187"/>
      <c r="BF181" s="188"/>
    </row>
    <row r="182" spans="2:58" ht="20.25" customHeight="1" x14ac:dyDescent="0.45">
      <c r="B182" s="273"/>
      <c r="C182" s="278"/>
      <c r="D182" s="279"/>
      <c r="E182" s="280"/>
      <c r="F182" s="75"/>
      <c r="G182" s="180"/>
      <c r="H182" s="185"/>
      <c r="I182" s="183"/>
      <c r="J182" s="183"/>
      <c r="K182" s="184"/>
      <c r="L182" s="189"/>
      <c r="M182" s="190"/>
      <c r="N182" s="190"/>
      <c r="O182" s="191"/>
      <c r="P182" s="233" t="s">
        <v>15</v>
      </c>
      <c r="Q182" s="234"/>
      <c r="R182" s="235"/>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236">
        <f>IF($BB$3="４週",SUM(S182:AT182),IF($BB$3="暦月",SUM(S182:AW182),""))</f>
        <v>0</v>
      </c>
      <c r="AY182" s="237"/>
      <c r="AZ182" s="238">
        <f>IF($BB$3="４週",AX182/4,IF($BB$3="暦月",'通所型サービス（100名）'!AX182/('通所型サービス（100名）'!$BB$8/7),""))</f>
        <v>0</v>
      </c>
      <c r="BA182" s="239"/>
      <c r="BB182" s="229"/>
      <c r="BC182" s="190"/>
      <c r="BD182" s="190"/>
      <c r="BE182" s="190"/>
      <c r="BF182" s="191"/>
    </row>
    <row r="183" spans="2:58" ht="20.25" customHeight="1" x14ac:dyDescent="0.45">
      <c r="B183" s="273"/>
      <c r="C183" s="281"/>
      <c r="D183" s="282"/>
      <c r="E183" s="283"/>
      <c r="F183" s="94">
        <f>C181</f>
        <v>0</v>
      </c>
      <c r="G183" s="181"/>
      <c r="H183" s="185"/>
      <c r="I183" s="183"/>
      <c r="J183" s="183"/>
      <c r="K183" s="184"/>
      <c r="L183" s="192"/>
      <c r="M183" s="193"/>
      <c r="N183" s="193"/>
      <c r="O183" s="194"/>
      <c r="P183" s="270" t="s">
        <v>50</v>
      </c>
      <c r="Q183" s="271"/>
      <c r="R183" s="272"/>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243">
        <f>IF($BB$3="４週",SUM(S183:AT183),IF($BB$3="暦月",SUM(S183:AW183),""))</f>
        <v>0</v>
      </c>
      <c r="AY183" s="244"/>
      <c r="AZ183" s="245">
        <f>IF($BB$3="４週",AX183/4,IF($BB$3="暦月",'通所型サービス（100名）'!AX183/('通所型サービス（100名）'!$BB$8/7),""))</f>
        <v>0</v>
      </c>
      <c r="BA183" s="246"/>
      <c r="BB183" s="289"/>
      <c r="BC183" s="193"/>
      <c r="BD183" s="193"/>
      <c r="BE183" s="193"/>
      <c r="BF183" s="194"/>
    </row>
    <row r="184" spans="2:58" ht="20.25" customHeight="1" x14ac:dyDescent="0.45">
      <c r="B184" s="273">
        <f>B181+1</f>
        <v>55</v>
      </c>
      <c r="C184" s="275"/>
      <c r="D184" s="276"/>
      <c r="E184" s="277"/>
      <c r="F184" s="77"/>
      <c r="G184" s="179"/>
      <c r="H184" s="182"/>
      <c r="I184" s="183"/>
      <c r="J184" s="183"/>
      <c r="K184" s="184"/>
      <c r="L184" s="186"/>
      <c r="M184" s="187"/>
      <c r="N184" s="187"/>
      <c r="O184" s="188"/>
      <c r="P184" s="195" t="s">
        <v>49</v>
      </c>
      <c r="Q184" s="196"/>
      <c r="R184" s="197"/>
      <c r="S184" s="162"/>
      <c r="T184" s="161"/>
      <c r="U184" s="161"/>
      <c r="V184" s="161"/>
      <c r="W184" s="161"/>
      <c r="X184" s="161"/>
      <c r="Y184" s="163"/>
      <c r="Z184" s="162"/>
      <c r="AA184" s="161"/>
      <c r="AB184" s="161"/>
      <c r="AC184" s="161"/>
      <c r="AD184" s="161"/>
      <c r="AE184" s="161"/>
      <c r="AF184" s="163"/>
      <c r="AG184" s="162"/>
      <c r="AH184" s="161"/>
      <c r="AI184" s="161"/>
      <c r="AJ184" s="161"/>
      <c r="AK184" s="161"/>
      <c r="AL184" s="161"/>
      <c r="AM184" s="163"/>
      <c r="AN184" s="162"/>
      <c r="AO184" s="161"/>
      <c r="AP184" s="161"/>
      <c r="AQ184" s="161"/>
      <c r="AR184" s="161"/>
      <c r="AS184" s="161"/>
      <c r="AT184" s="163"/>
      <c r="AU184" s="162"/>
      <c r="AV184" s="161"/>
      <c r="AW184" s="161"/>
      <c r="AX184" s="392"/>
      <c r="AY184" s="393"/>
      <c r="AZ184" s="394"/>
      <c r="BA184" s="395"/>
      <c r="BB184" s="228"/>
      <c r="BC184" s="187"/>
      <c r="BD184" s="187"/>
      <c r="BE184" s="187"/>
      <c r="BF184" s="188"/>
    </row>
    <row r="185" spans="2:58" ht="20.25" customHeight="1" x14ac:dyDescent="0.45">
      <c r="B185" s="273"/>
      <c r="C185" s="278"/>
      <c r="D185" s="279"/>
      <c r="E185" s="280"/>
      <c r="F185" s="75"/>
      <c r="G185" s="180"/>
      <c r="H185" s="185"/>
      <c r="I185" s="183"/>
      <c r="J185" s="183"/>
      <c r="K185" s="184"/>
      <c r="L185" s="189"/>
      <c r="M185" s="190"/>
      <c r="N185" s="190"/>
      <c r="O185" s="191"/>
      <c r="P185" s="233" t="s">
        <v>15</v>
      </c>
      <c r="Q185" s="234"/>
      <c r="R185" s="235"/>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236">
        <f>IF($BB$3="４週",SUM(S185:AT185),IF($BB$3="暦月",SUM(S185:AW185),""))</f>
        <v>0</v>
      </c>
      <c r="AY185" s="237"/>
      <c r="AZ185" s="238">
        <f>IF($BB$3="４週",AX185/4,IF($BB$3="暦月",'通所型サービス（100名）'!AX185/('通所型サービス（100名）'!$BB$8/7),""))</f>
        <v>0</v>
      </c>
      <c r="BA185" s="239"/>
      <c r="BB185" s="229"/>
      <c r="BC185" s="190"/>
      <c r="BD185" s="190"/>
      <c r="BE185" s="190"/>
      <c r="BF185" s="191"/>
    </row>
    <row r="186" spans="2:58" ht="20.25" customHeight="1" x14ac:dyDescent="0.45">
      <c r="B186" s="273"/>
      <c r="C186" s="281"/>
      <c r="D186" s="282"/>
      <c r="E186" s="283"/>
      <c r="F186" s="94">
        <f>C184</f>
        <v>0</v>
      </c>
      <c r="G186" s="181"/>
      <c r="H186" s="185"/>
      <c r="I186" s="183"/>
      <c r="J186" s="183"/>
      <c r="K186" s="184"/>
      <c r="L186" s="192"/>
      <c r="M186" s="193"/>
      <c r="N186" s="193"/>
      <c r="O186" s="194"/>
      <c r="P186" s="270" t="s">
        <v>50</v>
      </c>
      <c r="Q186" s="271"/>
      <c r="R186" s="272"/>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243">
        <f>IF($BB$3="４週",SUM(S186:AT186),IF($BB$3="暦月",SUM(S186:AW186),""))</f>
        <v>0</v>
      </c>
      <c r="AY186" s="244"/>
      <c r="AZ186" s="245">
        <f>IF($BB$3="４週",AX186/4,IF($BB$3="暦月",'通所型サービス（100名）'!AX186/('通所型サービス（100名）'!$BB$8/7),""))</f>
        <v>0</v>
      </c>
      <c r="BA186" s="246"/>
      <c r="BB186" s="289"/>
      <c r="BC186" s="193"/>
      <c r="BD186" s="193"/>
      <c r="BE186" s="193"/>
      <c r="BF186" s="194"/>
    </row>
    <row r="187" spans="2:58" ht="20.25" customHeight="1" x14ac:dyDescent="0.45">
      <c r="B187" s="273">
        <f>B184+1</f>
        <v>56</v>
      </c>
      <c r="C187" s="275"/>
      <c r="D187" s="276"/>
      <c r="E187" s="277"/>
      <c r="F187" s="77"/>
      <c r="G187" s="179"/>
      <c r="H187" s="182"/>
      <c r="I187" s="183"/>
      <c r="J187" s="183"/>
      <c r="K187" s="184"/>
      <c r="L187" s="186"/>
      <c r="M187" s="187"/>
      <c r="N187" s="187"/>
      <c r="O187" s="188"/>
      <c r="P187" s="195" t="s">
        <v>49</v>
      </c>
      <c r="Q187" s="196"/>
      <c r="R187" s="197"/>
      <c r="S187" s="162"/>
      <c r="T187" s="161"/>
      <c r="U187" s="161"/>
      <c r="V187" s="161"/>
      <c r="W187" s="161"/>
      <c r="X187" s="161"/>
      <c r="Y187" s="163"/>
      <c r="Z187" s="162"/>
      <c r="AA187" s="161"/>
      <c r="AB187" s="161"/>
      <c r="AC187" s="161"/>
      <c r="AD187" s="161"/>
      <c r="AE187" s="161"/>
      <c r="AF187" s="163"/>
      <c r="AG187" s="162"/>
      <c r="AH187" s="161"/>
      <c r="AI187" s="161"/>
      <c r="AJ187" s="161"/>
      <c r="AK187" s="161"/>
      <c r="AL187" s="161"/>
      <c r="AM187" s="163"/>
      <c r="AN187" s="162"/>
      <c r="AO187" s="161"/>
      <c r="AP187" s="161"/>
      <c r="AQ187" s="161"/>
      <c r="AR187" s="161"/>
      <c r="AS187" s="161"/>
      <c r="AT187" s="163"/>
      <c r="AU187" s="162"/>
      <c r="AV187" s="161"/>
      <c r="AW187" s="161"/>
      <c r="AX187" s="392"/>
      <c r="AY187" s="393"/>
      <c r="AZ187" s="394"/>
      <c r="BA187" s="395"/>
      <c r="BB187" s="228"/>
      <c r="BC187" s="187"/>
      <c r="BD187" s="187"/>
      <c r="BE187" s="187"/>
      <c r="BF187" s="188"/>
    </row>
    <row r="188" spans="2:58" ht="20.25" customHeight="1" x14ac:dyDescent="0.45">
      <c r="B188" s="273"/>
      <c r="C188" s="278"/>
      <c r="D188" s="279"/>
      <c r="E188" s="280"/>
      <c r="F188" s="75"/>
      <c r="G188" s="180"/>
      <c r="H188" s="185"/>
      <c r="I188" s="183"/>
      <c r="J188" s="183"/>
      <c r="K188" s="184"/>
      <c r="L188" s="189"/>
      <c r="M188" s="190"/>
      <c r="N188" s="190"/>
      <c r="O188" s="191"/>
      <c r="P188" s="233" t="s">
        <v>15</v>
      </c>
      <c r="Q188" s="234"/>
      <c r="R188" s="235"/>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236">
        <f>IF($BB$3="４週",SUM(S188:AT188),IF($BB$3="暦月",SUM(S188:AW188),""))</f>
        <v>0</v>
      </c>
      <c r="AY188" s="237"/>
      <c r="AZ188" s="238">
        <f>IF($BB$3="４週",AX188/4,IF($BB$3="暦月",'通所型サービス（100名）'!AX188/('通所型サービス（100名）'!$BB$8/7),""))</f>
        <v>0</v>
      </c>
      <c r="BA188" s="239"/>
      <c r="BB188" s="229"/>
      <c r="BC188" s="190"/>
      <c r="BD188" s="190"/>
      <c r="BE188" s="190"/>
      <c r="BF188" s="191"/>
    </row>
    <row r="189" spans="2:58" ht="20.25" customHeight="1" x14ac:dyDescent="0.45">
      <c r="B189" s="273"/>
      <c r="C189" s="281"/>
      <c r="D189" s="282"/>
      <c r="E189" s="283"/>
      <c r="F189" s="94">
        <f>C187</f>
        <v>0</v>
      </c>
      <c r="G189" s="181"/>
      <c r="H189" s="185"/>
      <c r="I189" s="183"/>
      <c r="J189" s="183"/>
      <c r="K189" s="184"/>
      <c r="L189" s="192"/>
      <c r="M189" s="193"/>
      <c r="N189" s="193"/>
      <c r="O189" s="194"/>
      <c r="P189" s="270" t="s">
        <v>50</v>
      </c>
      <c r="Q189" s="271"/>
      <c r="R189" s="272"/>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243">
        <f>IF($BB$3="４週",SUM(S189:AT189),IF($BB$3="暦月",SUM(S189:AW189),""))</f>
        <v>0</v>
      </c>
      <c r="AY189" s="244"/>
      <c r="AZ189" s="245">
        <f>IF($BB$3="４週",AX189/4,IF($BB$3="暦月",'通所型サービス（100名）'!AX189/('通所型サービス（100名）'!$BB$8/7),""))</f>
        <v>0</v>
      </c>
      <c r="BA189" s="246"/>
      <c r="BB189" s="289"/>
      <c r="BC189" s="193"/>
      <c r="BD189" s="193"/>
      <c r="BE189" s="193"/>
      <c r="BF189" s="194"/>
    </row>
    <row r="190" spans="2:58" ht="20.25" customHeight="1" x14ac:dyDescent="0.45">
      <c r="B190" s="273">
        <f>B187+1</f>
        <v>57</v>
      </c>
      <c r="C190" s="275"/>
      <c r="D190" s="276"/>
      <c r="E190" s="277"/>
      <c r="F190" s="77"/>
      <c r="G190" s="179"/>
      <c r="H190" s="182"/>
      <c r="I190" s="183"/>
      <c r="J190" s="183"/>
      <c r="K190" s="184"/>
      <c r="L190" s="186"/>
      <c r="M190" s="187"/>
      <c r="N190" s="187"/>
      <c r="O190" s="188"/>
      <c r="P190" s="195" t="s">
        <v>49</v>
      </c>
      <c r="Q190" s="196"/>
      <c r="R190" s="197"/>
      <c r="S190" s="162"/>
      <c r="T190" s="161"/>
      <c r="U190" s="161"/>
      <c r="V190" s="161"/>
      <c r="W190" s="161"/>
      <c r="X190" s="161"/>
      <c r="Y190" s="163"/>
      <c r="Z190" s="162"/>
      <c r="AA190" s="161"/>
      <c r="AB190" s="161"/>
      <c r="AC190" s="161"/>
      <c r="AD190" s="161"/>
      <c r="AE190" s="161"/>
      <c r="AF190" s="163"/>
      <c r="AG190" s="162"/>
      <c r="AH190" s="161"/>
      <c r="AI190" s="161"/>
      <c r="AJ190" s="161"/>
      <c r="AK190" s="161"/>
      <c r="AL190" s="161"/>
      <c r="AM190" s="163"/>
      <c r="AN190" s="162"/>
      <c r="AO190" s="161"/>
      <c r="AP190" s="161"/>
      <c r="AQ190" s="161"/>
      <c r="AR190" s="161"/>
      <c r="AS190" s="161"/>
      <c r="AT190" s="163"/>
      <c r="AU190" s="162"/>
      <c r="AV190" s="161"/>
      <c r="AW190" s="161"/>
      <c r="AX190" s="392"/>
      <c r="AY190" s="393"/>
      <c r="AZ190" s="394"/>
      <c r="BA190" s="395"/>
      <c r="BB190" s="228"/>
      <c r="BC190" s="187"/>
      <c r="BD190" s="187"/>
      <c r="BE190" s="187"/>
      <c r="BF190" s="188"/>
    </row>
    <row r="191" spans="2:58" ht="20.25" customHeight="1" x14ac:dyDescent="0.45">
      <c r="B191" s="273"/>
      <c r="C191" s="278"/>
      <c r="D191" s="279"/>
      <c r="E191" s="280"/>
      <c r="F191" s="75"/>
      <c r="G191" s="180"/>
      <c r="H191" s="185"/>
      <c r="I191" s="183"/>
      <c r="J191" s="183"/>
      <c r="K191" s="184"/>
      <c r="L191" s="189"/>
      <c r="M191" s="190"/>
      <c r="N191" s="190"/>
      <c r="O191" s="191"/>
      <c r="P191" s="233" t="s">
        <v>15</v>
      </c>
      <c r="Q191" s="234"/>
      <c r="R191" s="235"/>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236">
        <f>IF($BB$3="４週",SUM(S191:AT191),IF($BB$3="暦月",SUM(S191:AW191),""))</f>
        <v>0</v>
      </c>
      <c r="AY191" s="237"/>
      <c r="AZ191" s="238">
        <f>IF($BB$3="４週",AX191/4,IF($BB$3="暦月",'通所型サービス（100名）'!AX191/('通所型サービス（100名）'!$BB$8/7),""))</f>
        <v>0</v>
      </c>
      <c r="BA191" s="239"/>
      <c r="BB191" s="229"/>
      <c r="BC191" s="190"/>
      <c r="BD191" s="190"/>
      <c r="BE191" s="190"/>
      <c r="BF191" s="191"/>
    </row>
    <row r="192" spans="2:58" ht="20.25" customHeight="1" x14ac:dyDescent="0.45">
      <c r="B192" s="273"/>
      <c r="C192" s="281"/>
      <c r="D192" s="282"/>
      <c r="E192" s="283"/>
      <c r="F192" s="94">
        <f>C190</f>
        <v>0</v>
      </c>
      <c r="G192" s="181"/>
      <c r="H192" s="185"/>
      <c r="I192" s="183"/>
      <c r="J192" s="183"/>
      <c r="K192" s="184"/>
      <c r="L192" s="192"/>
      <c r="M192" s="193"/>
      <c r="N192" s="193"/>
      <c r="O192" s="194"/>
      <c r="P192" s="270" t="s">
        <v>50</v>
      </c>
      <c r="Q192" s="271"/>
      <c r="R192" s="272"/>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243">
        <f>IF($BB$3="４週",SUM(S192:AT192),IF($BB$3="暦月",SUM(S192:AW192),""))</f>
        <v>0</v>
      </c>
      <c r="AY192" s="244"/>
      <c r="AZ192" s="245">
        <f>IF($BB$3="４週",AX192/4,IF($BB$3="暦月",'通所型サービス（100名）'!AX192/('通所型サービス（100名）'!$BB$8/7),""))</f>
        <v>0</v>
      </c>
      <c r="BA192" s="246"/>
      <c r="BB192" s="289"/>
      <c r="BC192" s="193"/>
      <c r="BD192" s="193"/>
      <c r="BE192" s="193"/>
      <c r="BF192" s="194"/>
    </row>
    <row r="193" spans="2:58" ht="20.25" customHeight="1" x14ac:dyDescent="0.45">
      <c r="B193" s="273">
        <f>B190+1</f>
        <v>58</v>
      </c>
      <c r="C193" s="275"/>
      <c r="D193" s="276"/>
      <c r="E193" s="277"/>
      <c r="F193" s="77"/>
      <c r="G193" s="179"/>
      <c r="H193" s="182"/>
      <c r="I193" s="183"/>
      <c r="J193" s="183"/>
      <c r="K193" s="184"/>
      <c r="L193" s="186"/>
      <c r="M193" s="187"/>
      <c r="N193" s="187"/>
      <c r="O193" s="188"/>
      <c r="P193" s="195" t="s">
        <v>49</v>
      </c>
      <c r="Q193" s="196"/>
      <c r="R193" s="197"/>
      <c r="S193" s="162"/>
      <c r="T193" s="161"/>
      <c r="U193" s="161"/>
      <c r="V193" s="161"/>
      <c r="W193" s="161"/>
      <c r="X193" s="161"/>
      <c r="Y193" s="163"/>
      <c r="Z193" s="162"/>
      <c r="AA193" s="161"/>
      <c r="AB193" s="161"/>
      <c r="AC193" s="161"/>
      <c r="AD193" s="161"/>
      <c r="AE193" s="161"/>
      <c r="AF193" s="163"/>
      <c r="AG193" s="162"/>
      <c r="AH193" s="161"/>
      <c r="AI193" s="161"/>
      <c r="AJ193" s="161"/>
      <c r="AK193" s="161"/>
      <c r="AL193" s="161"/>
      <c r="AM193" s="163"/>
      <c r="AN193" s="162"/>
      <c r="AO193" s="161"/>
      <c r="AP193" s="161"/>
      <c r="AQ193" s="161"/>
      <c r="AR193" s="161"/>
      <c r="AS193" s="161"/>
      <c r="AT193" s="163"/>
      <c r="AU193" s="162"/>
      <c r="AV193" s="161"/>
      <c r="AW193" s="161"/>
      <c r="AX193" s="392"/>
      <c r="AY193" s="393"/>
      <c r="AZ193" s="394"/>
      <c r="BA193" s="395"/>
      <c r="BB193" s="228"/>
      <c r="BC193" s="187"/>
      <c r="BD193" s="187"/>
      <c r="BE193" s="187"/>
      <c r="BF193" s="188"/>
    </row>
    <row r="194" spans="2:58" ht="20.25" customHeight="1" x14ac:dyDescent="0.45">
      <c r="B194" s="273"/>
      <c r="C194" s="278"/>
      <c r="D194" s="279"/>
      <c r="E194" s="280"/>
      <c r="F194" s="75"/>
      <c r="G194" s="180"/>
      <c r="H194" s="185"/>
      <c r="I194" s="183"/>
      <c r="J194" s="183"/>
      <c r="K194" s="184"/>
      <c r="L194" s="189"/>
      <c r="M194" s="190"/>
      <c r="N194" s="190"/>
      <c r="O194" s="191"/>
      <c r="P194" s="233" t="s">
        <v>15</v>
      </c>
      <c r="Q194" s="234"/>
      <c r="R194" s="235"/>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236">
        <f>IF($BB$3="４週",SUM(S194:AT194),IF($BB$3="暦月",SUM(S194:AW194),""))</f>
        <v>0</v>
      </c>
      <c r="AY194" s="237"/>
      <c r="AZ194" s="238">
        <f>IF($BB$3="４週",AX194/4,IF($BB$3="暦月",'通所型サービス（100名）'!AX194/('通所型サービス（100名）'!$BB$8/7),""))</f>
        <v>0</v>
      </c>
      <c r="BA194" s="239"/>
      <c r="BB194" s="229"/>
      <c r="BC194" s="190"/>
      <c r="BD194" s="190"/>
      <c r="BE194" s="190"/>
      <c r="BF194" s="191"/>
    </row>
    <row r="195" spans="2:58" ht="20.25" customHeight="1" x14ac:dyDescent="0.45">
      <c r="B195" s="273"/>
      <c r="C195" s="281"/>
      <c r="D195" s="282"/>
      <c r="E195" s="283"/>
      <c r="F195" s="94">
        <f>C193</f>
        <v>0</v>
      </c>
      <c r="G195" s="181"/>
      <c r="H195" s="185"/>
      <c r="I195" s="183"/>
      <c r="J195" s="183"/>
      <c r="K195" s="184"/>
      <c r="L195" s="192"/>
      <c r="M195" s="193"/>
      <c r="N195" s="193"/>
      <c r="O195" s="194"/>
      <c r="P195" s="270" t="s">
        <v>50</v>
      </c>
      <c r="Q195" s="271"/>
      <c r="R195" s="272"/>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243">
        <f>IF($BB$3="４週",SUM(S195:AT195),IF($BB$3="暦月",SUM(S195:AW195),""))</f>
        <v>0</v>
      </c>
      <c r="AY195" s="244"/>
      <c r="AZ195" s="245">
        <f>IF($BB$3="４週",AX195/4,IF($BB$3="暦月",'通所型サービス（100名）'!AX195/('通所型サービス（100名）'!$BB$8/7),""))</f>
        <v>0</v>
      </c>
      <c r="BA195" s="246"/>
      <c r="BB195" s="289"/>
      <c r="BC195" s="193"/>
      <c r="BD195" s="193"/>
      <c r="BE195" s="193"/>
      <c r="BF195" s="194"/>
    </row>
    <row r="196" spans="2:58" ht="20.25" customHeight="1" x14ac:dyDescent="0.45">
      <c r="B196" s="273">
        <f>B193+1</f>
        <v>59</v>
      </c>
      <c r="C196" s="275"/>
      <c r="D196" s="276"/>
      <c r="E196" s="277"/>
      <c r="F196" s="77"/>
      <c r="G196" s="179"/>
      <c r="H196" s="182"/>
      <c r="I196" s="183"/>
      <c r="J196" s="183"/>
      <c r="K196" s="184"/>
      <c r="L196" s="186"/>
      <c r="M196" s="187"/>
      <c r="N196" s="187"/>
      <c r="O196" s="188"/>
      <c r="P196" s="195" t="s">
        <v>49</v>
      </c>
      <c r="Q196" s="196"/>
      <c r="R196" s="197"/>
      <c r="S196" s="162"/>
      <c r="T196" s="161"/>
      <c r="U196" s="161"/>
      <c r="V196" s="161"/>
      <c r="W196" s="161"/>
      <c r="X196" s="161"/>
      <c r="Y196" s="163"/>
      <c r="Z196" s="162"/>
      <c r="AA196" s="161"/>
      <c r="AB196" s="161"/>
      <c r="AC196" s="161"/>
      <c r="AD196" s="161"/>
      <c r="AE196" s="161"/>
      <c r="AF196" s="163"/>
      <c r="AG196" s="162"/>
      <c r="AH196" s="161"/>
      <c r="AI196" s="161"/>
      <c r="AJ196" s="161"/>
      <c r="AK196" s="161"/>
      <c r="AL196" s="161"/>
      <c r="AM196" s="163"/>
      <c r="AN196" s="162"/>
      <c r="AO196" s="161"/>
      <c r="AP196" s="161"/>
      <c r="AQ196" s="161"/>
      <c r="AR196" s="161"/>
      <c r="AS196" s="161"/>
      <c r="AT196" s="163"/>
      <c r="AU196" s="162"/>
      <c r="AV196" s="161"/>
      <c r="AW196" s="161"/>
      <c r="AX196" s="392"/>
      <c r="AY196" s="393"/>
      <c r="AZ196" s="394"/>
      <c r="BA196" s="395"/>
      <c r="BB196" s="228"/>
      <c r="BC196" s="187"/>
      <c r="BD196" s="187"/>
      <c r="BE196" s="187"/>
      <c r="BF196" s="188"/>
    </row>
    <row r="197" spans="2:58" ht="20.25" customHeight="1" x14ac:dyDescent="0.45">
      <c r="B197" s="273"/>
      <c r="C197" s="278"/>
      <c r="D197" s="279"/>
      <c r="E197" s="280"/>
      <c r="F197" s="75"/>
      <c r="G197" s="180"/>
      <c r="H197" s="185"/>
      <c r="I197" s="183"/>
      <c r="J197" s="183"/>
      <c r="K197" s="184"/>
      <c r="L197" s="189"/>
      <c r="M197" s="190"/>
      <c r="N197" s="190"/>
      <c r="O197" s="191"/>
      <c r="P197" s="233" t="s">
        <v>15</v>
      </c>
      <c r="Q197" s="234"/>
      <c r="R197" s="235"/>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236">
        <f>IF($BB$3="４週",SUM(S197:AT197),IF($BB$3="暦月",SUM(S197:AW197),""))</f>
        <v>0</v>
      </c>
      <c r="AY197" s="237"/>
      <c r="AZ197" s="238">
        <f>IF($BB$3="４週",AX197/4,IF($BB$3="暦月",'通所型サービス（100名）'!AX197/('通所型サービス（100名）'!$BB$8/7),""))</f>
        <v>0</v>
      </c>
      <c r="BA197" s="239"/>
      <c r="BB197" s="229"/>
      <c r="BC197" s="190"/>
      <c r="BD197" s="190"/>
      <c r="BE197" s="190"/>
      <c r="BF197" s="191"/>
    </row>
    <row r="198" spans="2:58" ht="20.25" customHeight="1" x14ac:dyDescent="0.45">
      <c r="B198" s="273"/>
      <c r="C198" s="281"/>
      <c r="D198" s="282"/>
      <c r="E198" s="283"/>
      <c r="F198" s="94">
        <f>C196</f>
        <v>0</v>
      </c>
      <c r="G198" s="181"/>
      <c r="H198" s="185"/>
      <c r="I198" s="183"/>
      <c r="J198" s="183"/>
      <c r="K198" s="184"/>
      <c r="L198" s="192"/>
      <c r="M198" s="193"/>
      <c r="N198" s="193"/>
      <c r="O198" s="194"/>
      <c r="P198" s="270" t="s">
        <v>50</v>
      </c>
      <c r="Q198" s="271"/>
      <c r="R198" s="272"/>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243">
        <f>IF($BB$3="４週",SUM(S198:AT198),IF($BB$3="暦月",SUM(S198:AW198),""))</f>
        <v>0</v>
      </c>
      <c r="AY198" s="244"/>
      <c r="AZ198" s="245">
        <f>IF($BB$3="４週",AX198/4,IF($BB$3="暦月",'通所型サービス（100名）'!AX198/('通所型サービス（100名）'!$BB$8/7),""))</f>
        <v>0</v>
      </c>
      <c r="BA198" s="246"/>
      <c r="BB198" s="289"/>
      <c r="BC198" s="193"/>
      <c r="BD198" s="193"/>
      <c r="BE198" s="193"/>
      <c r="BF198" s="194"/>
    </row>
    <row r="199" spans="2:58" ht="20.25" customHeight="1" x14ac:dyDescent="0.45">
      <c r="B199" s="273">
        <f>B196+1</f>
        <v>60</v>
      </c>
      <c r="C199" s="275"/>
      <c r="D199" s="276"/>
      <c r="E199" s="277"/>
      <c r="F199" s="77"/>
      <c r="G199" s="179"/>
      <c r="H199" s="182"/>
      <c r="I199" s="183"/>
      <c r="J199" s="183"/>
      <c r="K199" s="184"/>
      <c r="L199" s="186"/>
      <c r="M199" s="187"/>
      <c r="N199" s="187"/>
      <c r="O199" s="188"/>
      <c r="P199" s="195" t="s">
        <v>49</v>
      </c>
      <c r="Q199" s="196"/>
      <c r="R199" s="197"/>
      <c r="S199" s="162"/>
      <c r="T199" s="161"/>
      <c r="U199" s="161"/>
      <c r="V199" s="161"/>
      <c r="W199" s="161"/>
      <c r="X199" s="161"/>
      <c r="Y199" s="163"/>
      <c r="Z199" s="162"/>
      <c r="AA199" s="161"/>
      <c r="AB199" s="161"/>
      <c r="AC199" s="161"/>
      <c r="AD199" s="161"/>
      <c r="AE199" s="161"/>
      <c r="AF199" s="163"/>
      <c r="AG199" s="162"/>
      <c r="AH199" s="161"/>
      <c r="AI199" s="161"/>
      <c r="AJ199" s="161"/>
      <c r="AK199" s="161"/>
      <c r="AL199" s="161"/>
      <c r="AM199" s="163"/>
      <c r="AN199" s="162"/>
      <c r="AO199" s="161"/>
      <c r="AP199" s="161"/>
      <c r="AQ199" s="161"/>
      <c r="AR199" s="161"/>
      <c r="AS199" s="161"/>
      <c r="AT199" s="163"/>
      <c r="AU199" s="162"/>
      <c r="AV199" s="161"/>
      <c r="AW199" s="161"/>
      <c r="AX199" s="392"/>
      <c r="AY199" s="393"/>
      <c r="AZ199" s="394"/>
      <c r="BA199" s="395"/>
      <c r="BB199" s="228"/>
      <c r="BC199" s="187"/>
      <c r="BD199" s="187"/>
      <c r="BE199" s="187"/>
      <c r="BF199" s="188"/>
    </row>
    <row r="200" spans="2:58" ht="20.25" customHeight="1" x14ac:dyDescent="0.45">
      <c r="B200" s="273"/>
      <c r="C200" s="278"/>
      <c r="D200" s="279"/>
      <c r="E200" s="280"/>
      <c r="F200" s="75"/>
      <c r="G200" s="180"/>
      <c r="H200" s="185"/>
      <c r="I200" s="183"/>
      <c r="J200" s="183"/>
      <c r="K200" s="184"/>
      <c r="L200" s="189"/>
      <c r="M200" s="190"/>
      <c r="N200" s="190"/>
      <c r="O200" s="191"/>
      <c r="P200" s="233" t="s">
        <v>15</v>
      </c>
      <c r="Q200" s="234"/>
      <c r="R200" s="235"/>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236">
        <f>IF($BB$3="４週",SUM(S200:AT200),IF($BB$3="暦月",SUM(S200:AW200),""))</f>
        <v>0</v>
      </c>
      <c r="AY200" s="237"/>
      <c r="AZ200" s="238">
        <f>IF($BB$3="４週",AX200/4,IF($BB$3="暦月",'通所型サービス（100名）'!AX200/('通所型サービス（100名）'!$BB$8/7),""))</f>
        <v>0</v>
      </c>
      <c r="BA200" s="239"/>
      <c r="BB200" s="229"/>
      <c r="BC200" s="190"/>
      <c r="BD200" s="190"/>
      <c r="BE200" s="190"/>
      <c r="BF200" s="191"/>
    </row>
    <row r="201" spans="2:58" ht="20.25" customHeight="1" x14ac:dyDescent="0.45">
      <c r="B201" s="273"/>
      <c r="C201" s="281"/>
      <c r="D201" s="282"/>
      <c r="E201" s="283"/>
      <c r="F201" s="94">
        <f>C199</f>
        <v>0</v>
      </c>
      <c r="G201" s="181"/>
      <c r="H201" s="185"/>
      <c r="I201" s="183"/>
      <c r="J201" s="183"/>
      <c r="K201" s="184"/>
      <c r="L201" s="192"/>
      <c r="M201" s="193"/>
      <c r="N201" s="193"/>
      <c r="O201" s="194"/>
      <c r="P201" s="270" t="s">
        <v>50</v>
      </c>
      <c r="Q201" s="271"/>
      <c r="R201" s="272"/>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243">
        <f>IF($BB$3="４週",SUM(S201:AT201),IF($BB$3="暦月",SUM(S201:AW201),""))</f>
        <v>0</v>
      </c>
      <c r="AY201" s="244"/>
      <c r="AZ201" s="245">
        <f>IF($BB$3="４週",AX201/4,IF($BB$3="暦月",'通所型サービス（100名）'!AX201/('通所型サービス（100名）'!$BB$8/7),""))</f>
        <v>0</v>
      </c>
      <c r="BA201" s="246"/>
      <c r="BB201" s="289"/>
      <c r="BC201" s="193"/>
      <c r="BD201" s="193"/>
      <c r="BE201" s="193"/>
      <c r="BF201" s="194"/>
    </row>
    <row r="202" spans="2:58" ht="20.25" customHeight="1" x14ac:dyDescent="0.45">
      <c r="B202" s="273">
        <f>B199+1</f>
        <v>61</v>
      </c>
      <c r="C202" s="275"/>
      <c r="D202" s="276"/>
      <c r="E202" s="277"/>
      <c r="F202" s="77"/>
      <c r="G202" s="179"/>
      <c r="H202" s="182"/>
      <c r="I202" s="183"/>
      <c r="J202" s="183"/>
      <c r="K202" s="184"/>
      <c r="L202" s="186"/>
      <c r="M202" s="187"/>
      <c r="N202" s="187"/>
      <c r="O202" s="188"/>
      <c r="P202" s="195" t="s">
        <v>49</v>
      </c>
      <c r="Q202" s="196"/>
      <c r="R202" s="197"/>
      <c r="S202" s="162"/>
      <c r="T202" s="161"/>
      <c r="U202" s="161"/>
      <c r="V202" s="161"/>
      <c r="W202" s="161"/>
      <c r="X202" s="161"/>
      <c r="Y202" s="163"/>
      <c r="Z202" s="162"/>
      <c r="AA202" s="161"/>
      <c r="AB202" s="161"/>
      <c r="AC202" s="161"/>
      <c r="AD202" s="161"/>
      <c r="AE202" s="161"/>
      <c r="AF202" s="163"/>
      <c r="AG202" s="162"/>
      <c r="AH202" s="161"/>
      <c r="AI202" s="161"/>
      <c r="AJ202" s="161"/>
      <c r="AK202" s="161"/>
      <c r="AL202" s="161"/>
      <c r="AM202" s="163"/>
      <c r="AN202" s="162"/>
      <c r="AO202" s="161"/>
      <c r="AP202" s="161"/>
      <c r="AQ202" s="161"/>
      <c r="AR202" s="161"/>
      <c r="AS202" s="161"/>
      <c r="AT202" s="163"/>
      <c r="AU202" s="162"/>
      <c r="AV202" s="161"/>
      <c r="AW202" s="161"/>
      <c r="AX202" s="392"/>
      <c r="AY202" s="393"/>
      <c r="AZ202" s="394"/>
      <c r="BA202" s="395"/>
      <c r="BB202" s="228"/>
      <c r="BC202" s="187"/>
      <c r="BD202" s="187"/>
      <c r="BE202" s="187"/>
      <c r="BF202" s="188"/>
    </row>
    <row r="203" spans="2:58" ht="20.25" customHeight="1" x14ac:dyDescent="0.45">
      <c r="B203" s="273"/>
      <c r="C203" s="278"/>
      <c r="D203" s="279"/>
      <c r="E203" s="280"/>
      <c r="F203" s="75"/>
      <c r="G203" s="180"/>
      <c r="H203" s="185"/>
      <c r="I203" s="183"/>
      <c r="J203" s="183"/>
      <c r="K203" s="184"/>
      <c r="L203" s="189"/>
      <c r="M203" s="190"/>
      <c r="N203" s="190"/>
      <c r="O203" s="191"/>
      <c r="P203" s="233" t="s">
        <v>15</v>
      </c>
      <c r="Q203" s="234"/>
      <c r="R203" s="235"/>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236">
        <f>IF($BB$3="４週",SUM(S203:AT203),IF($BB$3="暦月",SUM(S203:AW203),""))</f>
        <v>0</v>
      </c>
      <c r="AY203" s="237"/>
      <c r="AZ203" s="238">
        <f>IF($BB$3="４週",AX203/4,IF($BB$3="暦月",'通所型サービス（100名）'!AX203/('通所型サービス（100名）'!$BB$8/7),""))</f>
        <v>0</v>
      </c>
      <c r="BA203" s="239"/>
      <c r="BB203" s="229"/>
      <c r="BC203" s="190"/>
      <c r="BD203" s="190"/>
      <c r="BE203" s="190"/>
      <c r="BF203" s="191"/>
    </row>
    <row r="204" spans="2:58" ht="20.25" customHeight="1" x14ac:dyDescent="0.45">
      <c r="B204" s="273"/>
      <c r="C204" s="281"/>
      <c r="D204" s="282"/>
      <c r="E204" s="283"/>
      <c r="F204" s="94">
        <f>C202</f>
        <v>0</v>
      </c>
      <c r="G204" s="181"/>
      <c r="H204" s="185"/>
      <c r="I204" s="183"/>
      <c r="J204" s="183"/>
      <c r="K204" s="184"/>
      <c r="L204" s="192"/>
      <c r="M204" s="193"/>
      <c r="N204" s="193"/>
      <c r="O204" s="194"/>
      <c r="P204" s="270" t="s">
        <v>50</v>
      </c>
      <c r="Q204" s="271"/>
      <c r="R204" s="272"/>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243">
        <f>IF($BB$3="４週",SUM(S204:AT204),IF($BB$3="暦月",SUM(S204:AW204),""))</f>
        <v>0</v>
      </c>
      <c r="AY204" s="244"/>
      <c r="AZ204" s="245">
        <f>IF($BB$3="４週",AX204/4,IF($BB$3="暦月",'通所型サービス（100名）'!AX204/('通所型サービス（100名）'!$BB$8/7),""))</f>
        <v>0</v>
      </c>
      <c r="BA204" s="246"/>
      <c r="BB204" s="289"/>
      <c r="BC204" s="193"/>
      <c r="BD204" s="193"/>
      <c r="BE204" s="193"/>
      <c r="BF204" s="194"/>
    </row>
    <row r="205" spans="2:58" ht="20.25" customHeight="1" x14ac:dyDescent="0.45">
      <c r="B205" s="273">
        <f>B202+1</f>
        <v>62</v>
      </c>
      <c r="C205" s="275"/>
      <c r="D205" s="276"/>
      <c r="E205" s="277"/>
      <c r="F205" s="77"/>
      <c r="G205" s="179"/>
      <c r="H205" s="182"/>
      <c r="I205" s="183"/>
      <c r="J205" s="183"/>
      <c r="K205" s="184"/>
      <c r="L205" s="186"/>
      <c r="M205" s="187"/>
      <c r="N205" s="187"/>
      <c r="O205" s="188"/>
      <c r="P205" s="195" t="s">
        <v>49</v>
      </c>
      <c r="Q205" s="196"/>
      <c r="R205" s="197"/>
      <c r="S205" s="162"/>
      <c r="T205" s="161"/>
      <c r="U205" s="161"/>
      <c r="V205" s="161"/>
      <c r="W205" s="161"/>
      <c r="X205" s="161"/>
      <c r="Y205" s="163"/>
      <c r="Z205" s="162"/>
      <c r="AA205" s="161"/>
      <c r="AB205" s="161"/>
      <c r="AC205" s="161"/>
      <c r="AD205" s="161"/>
      <c r="AE205" s="161"/>
      <c r="AF205" s="163"/>
      <c r="AG205" s="162"/>
      <c r="AH205" s="161"/>
      <c r="AI205" s="161"/>
      <c r="AJ205" s="161"/>
      <c r="AK205" s="161"/>
      <c r="AL205" s="161"/>
      <c r="AM205" s="163"/>
      <c r="AN205" s="162"/>
      <c r="AO205" s="161"/>
      <c r="AP205" s="161"/>
      <c r="AQ205" s="161"/>
      <c r="AR205" s="161"/>
      <c r="AS205" s="161"/>
      <c r="AT205" s="163"/>
      <c r="AU205" s="162"/>
      <c r="AV205" s="161"/>
      <c r="AW205" s="161"/>
      <c r="AX205" s="392"/>
      <c r="AY205" s="393"/>
      <c r="AZ205" s="394"/>
      <c r="BA205" s="395"/>
      <c r="BB205" s="228"/>
      <c r="BC205" s="187"/>
      <c r="BD205" s="187"/>
      <c r="BE205" s="187"/>
      <c r="BF205" s="188"/>
    </row>
    <row r="206" spans="2:58" ht="20.25" customHeight="1" x14ac:dyDescent="0.45">
      <c r="B206" s="273"/>
      <c r="C206" s="278"/>
      <c r="D206" s="279"/>
      <c r="E206" s="280"/>
      <c r="F206" s="75"/>
      <c r="G206" s="180"/>
      <c r="H206" s="185"/>
      <c r="I206" s="183"/>
      <c r="J206" s="183"/>
      <c r="K206" s="184"/>
      <c r="L206" s="189"/>
      <c r="M206" s="190"/>
      <c r="N206" s="190"/>
      <c r="O206" s="191"/>
      <c r="P206" s="233" t="s">
        <v>15</v>
      </c>
      <c r="Q206" s="234"/>
      <c r="R206" s="235"/>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236">
        <f>IF($BB$3="４週",SUM(S206:AT206),IF($BB$3="暦月",SUM(S206:AW206),""))</f>
        <v>0</v>
      </c>
      <c r="AY206" s="237"/>
      <c r="AZ206" s="238">
        <f>IF($BB$3="４週",AX206/4,IF($BB$3="暦月",'通所型サービス（100名）'!AX206/('通所型サービス（100名）'!$BB$8/7),""))</f>
        <v>0</v>
      </c>
      <c r="BA206" s="239"/>
      <c r="BB206" s="229"/>
      <c r="BC206" s="190"/>
      <c r="BD206" s="190"/>
      <c r="BE206" s="190"/>
      <c r="BF206" s="191"/>
    </row>
    <row r="207" spans="2:58" ht="20.25" customHeight="1" x14ac:dyDescent="0.45">
      <c r="B207" s="273"/>
      <c r="C207" s="281"/>
      <c r="D207" s="282"/>
      <c r="E207" s="283"/>
      <c r="F207" s="94">
        <f>C205</f>
        <v>0</v>
      </c>
      <c r="G207" s="181"/>
      <c r="H207" s="185"/>
      <c r="I207" s="183"/>
      <c r="J207" s="183"/>
      <c r="K207" s="184"/>
      <c r="L207" s="192"/>
      <c r="M207" s="193"/>
      <c r="N207" s="193"/>
      <c r="O207" s="194"/>
      <c r="P207" s="270" t="s">
        <v>50</v>
      </c>
      <c r="Q207" s="271"/>
      <c r="R207" s="272"/>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243">
        <f>IF($BB$3="４週",SUM(S207:AT207),IF($BB$3="暦月",SUM(S207:AW207),""))</f>
        <v>0</v>
      </c>
      <c r="AY207" s="244"/>
      <c r="AZ207" s="245">
        <f>IF($BB$3="４週",AX207/4,IF($BB$3="暦月",'通所型サービス（100名）'!AX207/('通所型サービス（100名）'!$BB$8/7),""))</f>
        <v>0</v>
      </c>
      <c r="BA207" s="246"/>
      <c r="BB207" s="289"/>
      <c r="BC207" s="193"/>
      <c r="BD207" s="193"/>
      <c r="BE207" s="193"/>
      <c r="BF207" s="194"/>
    </row>
    <row r="208" spans="2:58" ht="20.25" customHeight="1" x14ac:dyDescent="0.45">
      <c r="B208" s="273">
        <f>B205+1</f>
        <v>63</v>
      </c>
      <c r="C208" s="275"/>
      <c r="D208" s="276"/>
      <c r="E208" s="277"/>
      <c r="F208" s="77"/>
      <c r="G208" s="179"/>
      <c r="H208" s="182"/>
      <c r="I208" s="183"/>
      <c r="J208" s="183"/>
      <c r="K208" s="184"/>
      <c r="L208" s="186"/>
      <c r="M208" s="187"/>
      <c r="N208" s="187"/>
      <c r="O208" s="188"/>
      <c r="P208" s="195" t="s">
        <v>49</v>
      </c>
      <c r="Q208" s="196"/>
      <c r="R208" s="197"/>
      <c r="S208" s="162"/>
      <c r="T208" s="161"/>
      <c r="U208" s="161"/>
      <c r="V208" s="161"/>
      <c r="W208" s="161"/>
      <c r="X208" s="161"/>
      <c r="Y208" s="163"/>
      <c r="Z208" s="162"/>
      <c r="AA208" s="161"/>
      <c r="AB208" s="161"/>
      <c r="AC208" s="161"/>
      <c r="AD208" s="161"/>
      <c r="AE208" s="161"/>
      <c r="AF208" s="163"/>
      <c r="AG208" s="162"/>
      <c r="AH208" s="161"/>
      <c r="AI208" s="161"/>
      <c r="AJ208" s="161"/>
      <c r="AK208" s="161"/>
      <c r="AL208" s="161"/>
      <c r="AM208" s="163"/>
      <c r="AN208" s="162"/>
      <c r="AO208" s="161"/>
      <c r="AP208" s="161"/>
      <c r="AQ208" s="161"/>
      <c r="AR208" s="161"/>
      <c r="AS208" s="161"/>
      <c r="AT208" s="163"/>
      <c r="AU208" s="162"/>
      <c r="AV208" s="161"/>
      <c r="AW208" s="161"/>
      <c r="AX208" s="392"/>
      <c r="AY208" s="393"/>
      <c r="AZ208" s="394"/>
      <c r="BA208" s="395"/>
      <c r="BB208" s="228"/>
      <c r="BC208" s="187"/>
      <c r="BD208" s="187"/>
      <c r="BE208" s="187"/>
      <c r="BF208" s="188"/>
    </row>
    <row r="209" spans="2:58" ht="20.25" customHeight="1" x14ac:dyDescent="0.45">
      <c r="B209" s="273"/>
      <c r="C209" s="278"/>
      <c r="D209" s="279"/>
      <c r="E209" s="280"/>
      <c r="F209" s="75"/>
      <c r="G209" s="180"/>
      <c r="H209" s="185"/>
      <c r="I209" s="183"/>
      <c r="J209" s="183"/>
      <c r="K209" s="184"/>
      <c r="L209" s="189"/>
      <c r="M209" s="190"/>
      <c r="N209" s="190"/>
      <c r="O209" s="191"/>
      <c r="P209" s="233" t="s">
        <v>15</v>
      </c>
      <c r="Q209" s="234"/>
      <c r="R209" s="235"/>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236">
        <f>IF($BB$3="４週",SUM(S209:AT209),IF($BB$3="暦月",SUM(S209:AW209),""))</f>
        <v>0</v>
      </c>
      <c r="AY209" s="237"/>
      <c r="AZ209" s="238">
        <f>IF($BB$3="４週",AX209/4,IF($BB$3="暦月",'通所型サービス（100名）'!AX209/('通所型サービス（100名）'!$BB$8/7),""))</f>
        <v>0</v>
      </c>
      <c r="BA209" s="239"/>
      <c r="BB209" s="229"/>
      <c r="BC209" s="190"/>
      <c r="BD209" s="190"/>
      <c r="BE209" s="190"/>
      <c r="BF209" s="191"/>
    </row>
    <row r="210" spans="2:58" ht="20.25" customHeight="1" x14ac:dyDescent="0.45">
      <c r="B210" s="273"/>
      <c r="C210" s="281"/>
      <c r="D210" s="282"/>
      <c r="E210" s="283"/>
      <c r="F210" s="94">
        <f>C208</f>
        <v>0</v>
      </c>
      <c r="G210" s="181"/>
      <c r="H210" s="185"/>
      <c r="I210" s="183"/>
      <c r="J210" s="183"/>
      <c r="K210" s="184"/>
      <c r="L210" s="192"/>
      <c r="M210" s="193"/>
      <c r="N210" s="193"/>
      <c r="O210" s="194"/>
      <c r="P210" s="270" t="s">
        <v>50</v>
      </c>
      <c r="Q210" s="271"/>
      <c r="R210" s="272"/>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243">
        <f>IF($BB$3="４週",SUM(S210:AT210),IF($BB$3="暦月",SUM(S210:AW210),""))</f>
        <v>0</v>
      </c>
      <c r="AY210" s="244"/>
      <c r="AZ210" s="245">
        <f>IF($BB$3="４週",AX210/4,IF($BB$3="暦月",'通所型サービス（100名）'!AX210/('通所型サービス（100名）'!$BB$8/7),""))</f>
        <v>0</v>
      </c>
      <c r="BA210" s="246"/>
      <c r="BB210" s="289"/>
      <c r="BC210" s="193"/>
      <c r="BD210" s="193"/>
      <c r="BE210" s="193"/>
      <c r="BF210" s="194"/>
    </row>
    <row r="211" spans="2:58" ht="20.25" customHeight="1" x14ac:dyDescent="0.45">
      <c r="B211" s="273">
        <f>B208+1</f>
        <v>64</v>
      </c>
      <c r="C211" s="275"/>
      <c r="D211" s="276"/>
      <c r="E211" s="277"/>
      <c r="F211" s="77"/>
      <c r="G211" s="179"/>
      <c r="H211" s="182"/>
      <c r="I211" s="183"/>
      <c r="J211" s="183"/>
      <c r="K211" s="184"/>
      <c r="L211" s="186"/>
      <c r="M211" s="187"/>
      <c r="N211" s="187"/>
      <c r="O211" s="188"/>
      <c r="P211" s="195" t="s">
        <v>49</v>
      </c>
      <c r="Q211" s="196"/>
      <c r="R211" s="197"/>
      <c r="S211" s="162"/>
      <c r="T211" s="161"/>
      <c r="U211" s="161"/>
      <c r="V211" s="161"/>
      <c r="W211" s="161"/>
      <c r="X211" s="161"/>
      <c r="Y211" s="163"/>
      <c r="Z211" s="162"/>
      <c r="AA211" s="161"/>
      <c r="AB211" s="161"/>
      <c r="AC211" s="161"/>
      <c r="AD211" s="161"/>
      <c r="AE211" s="161"/>
      <c r="AF211" s="163"/>
      <c r="AG211" s="162"/>
      <c r="AH211" s="161"/>
      <c r="AI211" s="161"/>
      <c r="AJ211" s="161"/>
      <c r="AK211" s="161"/>
      <c r="AL211" s="161"/>
      <c r="AM211" s="163"/>
      <c r="AN211" s="162"/>
      <c r="AO211" s="161"/>
      <c r="AP211" s="161"/>
      <c r="AQ211" s="161"/>
      <c r="AR211" s="161"/>
      <c r="AS211" s="161"/>
      <c r="AT211" s="163"/>
      <c r="AU211" s="162"/>
      <c r="AV211" s="161"/>
      <c r="AW211" s="161"/>
      <c r="AX211" s="392"/>
      <c r="AY211" s="393"/>
      <c r="AZ211" s="394"/>
      <c r="BA211" s="395"/>
      <c r="BB211" s="228"/>
      <c r="BC211" s="187"/>
      <c r="BD211" s="187"/>
      <c r="BE211" s="187"/>
      <c r="BF211" s="188"/>
    </row>
    <row r="212" spans="2:58" ht="20.25" customHeight="1" x14ac:dyDescent="0.45">
      <c r="B212" s="273"/>
      <c r="C212" s="278"/>
      <c r="D212" s="279"/>
      <c r="E212" s="280"/>
      <c r="F212" s="75"/>
      <c r="G212" s="180"/>
      <c r="H212" s="185"/>
      <c r="I212" s="183"/>
      <c r="J212" s="183"/>
      <c r="K212" s="184"/>
      <c r="L212" s="189"/>
      <c r="M212" s="190"/>
      <c r="N212" s="190"/>
      <c r="O212" s="191"/>
      <c r="P212" s="233" t="s">
        <v>15</v>
      </c>
      <c r="Q212" s="234"/>
      <c r="R212" s="235"/>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236">
        <f>IF($BB$3="４週",SUM(S212:AT212),IF($BB$3="暦月",SUM(S212:AW212),""))</f>
        <v>0</v>
      </c>
      <c r="AY212" s="237"/>
      <c r="AZ212" s="238">
        <f>IF($BB$3="４週",AX212/4,IF($BB$3="暦月",'通所型サービス（100名）'!AX212/('通所型サービス（100名）'!$BB$8/7),""))</f>
        <v>0</v>
      </c>
      <c r="BA212" s="239"/>
      <c r="BB212" s="229"/>
      <c r="BC212" s="190"/>
      <c r="BD212" s="190"/>
      <c r="BE212" s="190"/>
      <c r="BF212" s="191"/>
    </row>
    <row r="213" spans="2:58" ht="20.25" customHeight="1" x14ac:dyDescent="0.45">
      <c r="B213" s="273"/>
      <c r="C213" s="281"/>
      <c r="D213" s="282"/>
      <c r="E213" s="283"/>
      <c r="F213" s="94">
        <f>C211</f>
        <v>0</v>
      </c>
      <c r="G213" s="181"/>
      <c r="H213" s="185"/>
      <c r="I213" s="183"/>
      <c r="J213" s="183"/>
      <c r="K213" s="184"/>
      <c r="L213" s="192"/>
      <c r="M213" s="193"/>
      <c r="N213" s="193"/>
      <c r="O213" s="194"/>
      <c r="P213" s="270" t="s">
        <v>50</v>
      </c>
      <c r="Q213" s="271"/>
      <c r="R213" s="272"/>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243">
        <f>IF($BB$3="４週",SUM(S213:AT213),IF($BB$3="暦月",SUM(S213:AW213),""))</f>
        <v>0</v>
      </c>
      <c r="AY213" s="244"/>
      <c r="AZ213" s="245">
        <f>IF($BB$3="４週",AX213/4,IF($BB$3="暦月",'通所型サービス（100名）'!AX213/('通所型サービス（100名）'!$BB$8/7),""))</f>
        <v>0</v>
      </c>
      <c r="BA213" s="246"/>
      <c r="BB213" s="289"/>
      <c r="BC213" s="193"/>
      <c r="BD213" s="193"/>
      <c r="BE213" s="193"/>
      <c r="BF213" s="194"/>
    </row>
    <row r="214" spans="2:58" ht="20.25" customHeight="1" x14ac:dyDescent="0.45">
      <c r="B214" s="273">
        <f>B211+1</f>
        <v>65</v>
      </c>
      <c r="C214" s="275"/>
      <c r="D214" s="276"/>
      <c r="E214" s="277"/>
      <c r="F214" s="77"/>
      <c r="G214" s="179"/>
      <c r="H214" s="182"/>
      <c r="I214" s="183"/>
      <c r="J214" s="183"/>
      <c r="K214" s="184"/>
      <c r="L214" s="186"/>
      <c r="M214" s="187"/>
      <c r="N214" s="187"/>
      <c r="O214" s="188"/>
      <c r="P214" s="195" t="s">
        <v>49</v>
      </c>
      <c r="Q214" s="196"/>
      <c r="R214" s="197"/>
      <c r="S214" s="162"/>
      <c r="T214" s="161"/>
      <c r="U214" s="161"/>
      <c r="V214" s="161"/>
      <c r="W214" s="161"/>
      <c r="X214" s="161"/>
      <c r="Y214" s="163"/>
      <c r="Z214" s="162"/>
      <c r="AA214" s="161"/>
      <c r="AB214" s="161"/>
      <c r="AC214" s="161"/>
      <c r="AD214" s="161"/>
      <c r="AE214" s="161"/>
      <c r="AF214" s="163"/>
      <c r="AG214" s="162"/>
      <c r="AH214" s="161"/>
      <c r="AI214" s="161"/>
      <c r="AJ214" s="161"/>
      <c r="AK214" s="161"/>
      <c r="AL214" s="161"/>
      <c r="AM214" s="163"/>
      <c r="AN214" s="162"/>
      <c r="AO214" s="161"/>
      <c r="AP214" s="161"/>
      <c r="AQ214" s="161"/>
      <c r="AR214" s="161"/>
      <c r="AS214" s="161"/>
      <c r="AT214" s="163"/>
      <c r="AU214" s="162"/>
      <c r="AV214" s="161"/>
      <c r="AW214" s="161"/>
      <c r="AX214" s="392"/>
      <c r="AY214" s="393"/>
      <c r="AZ214" s="394"/>
      <c r="BA214" s="395"/>
      <c r="BB214" s="228"/>
      <c r="BC214" s="187"/>
      <c r="BD214" s="187"/>
      <c r="BE214" s="187"/>
      <c r="BF214" s="188"/>
    </row>
    <row r="215" spans="2:58" ht="20.25" customHeight="1" x14ac:dyDescent="0.45">
      <c r="B215" s="273"/>
      <c r="C215" s="278"/>
      <c r="D215" s="279"/>
      <c r="E215" s="280"/>
      <c r="F215" s="75"/>
      <c r="G215" s="180"/>
      <c r="H215" s="185"/>
      <c r="I215" s="183"/>
      <c r="J215" s="183"/>
      <c r="K215" s="184"/>
      <c r="L215" s="189"/>
      <c r="M215" s="190"/>
      <c r="N215" s="190"/>
      <c r="O215" s="191"/>
      <c r="P215" s="233" t="s">
        <v>15</v>
      </c>
      <c r="Q215" s="234"/>
      <c r="R215" s="235"/>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236">
        <f>IF($BB$3="４週",SUM(S215:AT215),IF($BB$3="暦月",SUM(S215:AW215),""))</f>
        <v>0</v>
      </c>
      <c r="AY215" s="237"/>
      <c r="AZ215" s="238">
        <f>IF($BB$3="４週",AX215/4,IF($BB$3="暦月",'通所型サービス（100名）'!AX215/('通所型サービス（100名）'!$BB$8/7),""))</f>
        <v>0</v>
      </c>
      <c r="BA215" s="239"/>
      <c r="BB215" s="229"/>
      <c r="BC215" s="190"/>
      <c r="BD215" s="190"/>
      <c r="BE215" s="190"/>
      <c r="BF215" s="191"/>
    </row>
    <row r="216" spans="2:58" ht="20.25" customHeight="1" x14ac:dyDescent="0.45">
      <c r="B216" s="273"/>
      <c r="C216" s="281"/>
      <c r="D216" s="282"/>
      <c r="E216" s="283"/>
      <c r="F216" s="94">
        <f>C214</f>
        <v>0</v>
      </c>
      <c r="G216" s="181"/>
      <c r="H216" s="185"/>
      <c r="I216" s="183"/>
      <c r="J216" s="183"/>
      <c r="K216" s="184"/>
      <c r="L216" s="192"/>
      <c r="M216" s="193"/>
      <c r="N216" s="193"/>
      <c r="O216" s="194"/>
      <c r="P216" s="270" t="s">
        <v>50</v>
      </c>
      <c r="Q216" s="271"/>
      <c r="R216" s="272"/>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243">
        <f>IF($BB$3="４週",SUM(S216:AT216),IF($BB$3="暦月",SUM(S216:AW216),""))</f>
        <v>0</v>
      </c>
      <c r="AY216" s="244"/>
      <c r="AZ216" s="245">
        <f>IF($BB$3="４週",AX216/4,IF($BB$3="暦月",'通所型サービス（100名）'!AX216/('通所型サービス（100名）'!$BB$8/7),""))</f>
        <v>0</v>
      </c>
      <c r="BA216" s="246"/>
      <c r="BB216" s="289"/>
      <c r="BC216" s="193"/>
      <c r="BD216" s="193"/>
      <c r="BE216" s="193"/>
      <c r="BF216" s="194"/>
    </row>
    <row r="217" spans="2:58" ht="20.25" customHeight="1" x14ac:dyDescent="0.45">
      <c r="B217" s="273">
        <f>B214+1</f>
        <v>66</v>
      </c>
      <c r="C217" s="275"/>
      <c r="D217" s="276"/>
      <c r="E217" s="277"/>
      <c r="F217" s="77"/>
      <c r="G217" s="179"/>
      <c r="H217" s="182"/>
      <c r="I217" s="183"/>
      <c r="J217" s="183"/>
      <c r="K217" s="184"/>
      <c r="L217" s="186"/>
      <c r="M217" s="187"/>
      <c r="N217" s="187"/>
      <c r="O217" s="188"/>
      <c r="P217" s="195" t="s">
        <v>49</v>
      </c>
      <c r="Q217" s="196"/>
      <c r="R217" s="197"/>
      <c r="S217" s="162"/>
      <c r="T217" s="161"/>
      <c r="U217" s="161"/>
      <c r="V217" s="161"/>
      <c r="W217" s="161"/>
      <c r="X217" s="161"/>
      <c r="Y217" s="163"/>
      <c r="Z217" s="162"/>
      <c r="AA217" s="161"/>
      <c r="AB217" s="161"/>
      <c r="AC217" s="161"/>
      <c r="AD217" s="161"/>
      <c r="AE217" s="161"/>
      <c r="AF217" s="163"/>
      <c r="AG217" s="162"/>
      <c r="AH217" s="161"/>
      <c r="AI217" s="161"/>
      <c r="AJ217" s="161"/>
      <c r="AK217" s="161"/>
      <c r="AL217" s="161"/>
      <c r="AM217" s="163"/>
      <c r="AN217" s="162"/>
      <c r="AO217" s="161"/>
      <c r="AP217" s="161"/>
      <c r="AQ217" s="161"/>
      <c r="AR217" s="161"/>
      <c r="AS217" s="161"/>
      <c r="AT217" s="163"/>
      <c r="AU217" s="162"/>
      <c r="AV217" s="161"/>
      <c r="AW217" s="161"/>
      <c r="AX217" s="392"/>
      <c r="AY217" s="393"/>
      <c r="AZ217" s="394"/>
      <c r="BA217" s="395"/>
      <c r="BB217" s="228"/>
      <c r="BC217" s="187"/>
      <c r="BD217" s="187"/>
      <c r="BE217" s="187"/>
      <c r="BF217" s="188"/>
    </row>
    <row r="218" spans="2:58" ht="20.25" customHeight="1" x14ac:dyDescent="0.45">
      <c r="B218" s="273"/>
      <c r="C218" s="278"/>
      <c r="D218" s="279"/>
      <c r="E218" s="280"/>
      <c r="F218" s="75"/>
      <c r="G218" s="180"/>
      <c r="H218" s="185"/>
      <c r="I218" s="183"/>
      <c r="J218" s="183"/>
      <c r="K218" s="184"/>
      <c r="L218" s="189"/>
      <c r="M218" s="190"/>
      <c r="N218" s="190"/>
      <c r="O218" s="191"/>
      <c r="P218" s="233" t="s">
        <v>15</v>
      </c>
      <c r="Q218" s="234"/>
      <c r="R218" s="235"/>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236">
        <f>IF($BB$3="４週",SUM(S218:AT218),IF($BB$3="暦月",SUM(S218:AW218),""))</f>
        <v>0</v>
      </c>
      <c r="AY218" s="237"/>
      <c r="AZ218" s="238">
        <f>IF($BB$3="４週",AX218/4,IF($BB$3="暦月",'通所型サービス（100名）'!AX218/('通所型サービス（100名）'!$BB$8/7),""))</f>
        <v>0</v>
      </c>
      <c r="BA218" s="239"/>
      <c r="BB218" s="229"/>
      <c r="BC218" s="190"/>
      <c r="BD218" s="190"/>
      <c r="BE218" s="190"/>
      <c r="BF218" s="191"/>
    </row>
    <row r="219" spans="2:58" ht="20.25" customHeight="1" x14ac:dyDescent="0.45">
      <c r="B219" s="273"/>
      <c r="C219" s="281"/>
      <c r="D219" s="282"/>
      <c r="E219" s="283"/>
      <c r="F219" s="94">
        <f>C217</f>
        <v>0</v>
      </c>
      <c r="G219" s="181"/>
      <c r="H219" s="185"/>
      <c r="I219" s="183"/>
      <c r="J219" s="183"/>
      <c r="K219" s="184"/>
      <c r="L219" s="192"/>
      <c r="M219" s="193"/>
      <c r="N219" s="193"/>
      <c r="O219" s="194"/>
      <c r="P219" s="270" t="s">
        <v>50</v>
      </c>
      <c r="Q219" s="271"/>
      <c r="R219" s="272"/>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243">
        <f>IF($BB$3="４週",SUM(S219:AT219),IF($BB$3="暦月",SUM(S219:AW219),""))</f>
        <v>0</v>
      </c>
      <c r="AY219" s="244"/>
      <c r="AZ219" s="245">
        <f>IF($BB$3="４週",AX219/4,IF($BB$3="暦月",'通所型サービス（100名）'!AX219/('通所型サービス（100名）'!$BB$8/7),""))</f>
        <v>0</v>
      </c>
      <c r="BA219" s="246"/>
      <c r="BB219" s="289"/>
      <c r="BC219" s="193"/>
      <c r="BD219" s="193"/>
      <c r="BE219" s="193"/>
      <c r="BF219" s="194"/>
    </row>
    <row r="220" spans="2:58" ht="20.25" customHeight="1" x14ac:dyDescent="0.45">
      <c r="B220" s="273">
        <f>B217+1</f>
        <v>67</v>
      </c>
      <c r="C220" s="275"/>
      <c r="D220" s="276"/>
      <c r="E220" s="277"/>
      <c r="F220" s="77"/>
      <c r="G220" s="179"/>
      <c r="H220" s="182"/>
      <c r="I220" s="183"/>
      <c r="J220" s="183"/>
      <c r="K220" s="184"/>
      <c r="L220" s="186"/>
      <c r="M220" s="187"/>
      <c r="N220" s="187"/>
      <c r="O220" s="188"/>
      <c r="P220" s="195" t="s">
        <v>49</v>
      </c>
      <c r="Q220" s="196"/>
      <c r="R220" s="197"/>
      <c r="S220" s="162"/>
      <c r="T220" s="161"/>
      <c r="U220" s="161"/>
      <c r="V220" s="161"/>
      <c r="W220" s="161"/>
      <c r="X220" s="161"/>
      <c r="Y220" s="163"/>
      <c r="Z220" s="162"/>
      <c r="AA220" s="161"/>
      <c r="AB220" s="161"/>
      <c r="AC220" s="161"/>
      <c r="AD220" s="161"/>
      <c r="AE220" s="161"/>
      <c r="AF220" s="163"/>
      <c r="AG220" s="162"/>
      <c r="AH220" s="161"/>
      <c r="AI220" s="161"/>
      <c r="AJ220" s="161"/>
      <c r="AK220" s="161"/>
      <c r="AL220" s="161"/>
      <c r="AM220" s="163"/>
      <c r="AN220" s="162"/>
      <c r="AO220" s="161"/>
      <c r="AP220" s="161"/>
      <c r="AQ220" s="161"/>
      <c r="AR220" s="161"/>
      <c r="AS220" s="161"/>
      <c r="AT220" s="163"/>
      <c r="AU220" s="162"/>
      <c r="AV220" s="161"/>
      <c r="AW220" s="161"/>
      <c r="AX220" s="392"/>
      <c r="AY220" s="393"/>
      <c r="AZ220" s="394"/>
      <c r="BA220" s="395"/>
      <c r="BB220" s="228"/>
      <c r="BC220" s="187"/>
      <c r="BD220" s="187"/>
      <c r="BE220" s="187"/>
      <c r="BF220" s="188"/>
    </row>
    <row r="221" spans="2:58" ht="20.25" customHeight="1" x14ac:dyDescent="0.45">
      <c r="B221" s="273"/>
      <c r="C221" s="278"/>
      <c r="D221" s="279"/>
      <c r="E221" s="280"/>
      <c r="F221" s="75"/>
      <c r="G221" s="180"/>
      <c r="H221" s="185"/>
      <c r="I221" s="183"/>
      <c r="J221" s="183"/>
      <c r="K221" s="184"/>
      <c r="L221" s="189"/>
      <c r="M221" s="190"/>
      <c r="N221" s="190"/>
      <c r="O221" s="191"/>
      <c r="P221" s="233" t="s">
        <v>15</v>
      </c>
      <c r="Q221" s="234"/>
      <c r="R221" s="235"/>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236">
        <f>IF($BB$3="４週",SUM(S221:AT221),IF($BB$3="暦月",SUM(S221:AW221),""))</f>
        <v>0</v>
      </c>
      <c r="AY221" s="237"/>
      <c r="AZ221" s="238">
        <f>IF($BB$3="４週",AX221/4,IF($BB$3="暦月",'通所型サービス（100名）'!AX221/('通所型サービス（100名）'!$BB$8/7),""))</f>
        <v>0</v>
      </c>
      <c r="BA221" s="239"/>
      <c r="BB221" s="229"/>
      <c r="BC221" s="190"/>
      <c r="BD221" s="190"/>
      <c r="BE221" s="190"/>
      <c r="BF221" s="191"/>
    </row>
    <row r="222" spans="2:58" ht="20.25" customHeight="1" x14ac:dyDescent="0.45">
      <c r="B222" s="273"/>
      <c r="C222" s="281"/>
      <c r="D222" s="282"/>
      <c r="E222" s="283"/>
      <c r="F222" s="94">
        <f>C220</f>
        <v>0</v>
      </c>
      <c r="G222" s="181"/>
      <c r="H222" s="185"/>
      <c r="I222" s="183"/>
      <c r="J222" s="183"/>
      <c r="K222" s="184"/>
      <c r="L222" s="192"/>
      <c r="M222" s="193"/>
      <c r="N222" s="193"/>
      <c r="O222" s="194"/>
      <c r="P222" s="270" t="s">
        <v>50</v>
      </c>
      <c r="Q222" s="271"/>
      <c r="R222" s="272"/>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243">
        <f>IF($BB$3="４週",SUM(S222:AT222),IF($BB$3="暦月",SUM(S222:AW222),""))</f>
        <v>0</v>
      </c>
      <c r="AY222" s="244"/>
      <c r="AZ222" s="245">
        <f>IF($BB$3="４週",AX222/4,IF($BB$3="暦月",'通所型サービス（100名）'!AX222/('通所型サービス（100名）'!$BB$8/7),""))</f>
        <v>0</v>
      </c>
      <c r="BA222" s="246"/>
      <c r="BB222" s="289"/>
      <c r="BC222" s="193"/>
      <c r="BD222" s="193"/>
      <c r="BE222" s="193"/>
      <c r="BF222" s="194"/>
    </row>
    <row r="223" spans="2:58" ht="20.25" customHeight="1" x14ac:dyDescent="0.45">
      <c r="B223" s="273">
        <f>B220+1</f>
        <v>68</v>
      </c>
      <c r="C223" s="275"/>
      <c r="D223" s="276"/>
      <c r="E223" s="277"/>
      <c r="F223" s="77"/>
      <c r="G223" s="179"/>
      <c r="H223" s="182"/>
      <c r="I223" s="183"/>
      <c r="J223" s="183"/>
      <c r="K223" s="184"/>
      <c r="L223" s="186"/>
      <c r="M223" s="187"/>
      <c r="N223" s="187"/>
      <c r="O223" s="188"/>
      <c r="P223" s="195" t="s">
        <v>49</v>
      </c>
      <c r="Q223" s="196"/>
      <c r="R223" s="197"/>
      <c r="S223" s="162"/>
      <c r="T223" s="161"/>
      <c r="U223" s="161"/>
      <c r="V223" s="161"/>
      <c r="W223" s="161"/>
      <c r="X223" s="161"/>
      <c r="Y223" s="163"/>
      <c r="Z223" s="162"/>
      <c r="AA223" s="161"/>
      <c r="AB223" s="161"/>
      <c r="AC223" s="161"/>
      <c r="AD223" s="161"/>
      <c r="AE223" s="161"/>
      <c r="AF223" s="163"/>
      <c r="AG223" s="162"/>
      <c r="AH223" s="161"/>
      <c r="AI223" s="161"/>
      <c r="AJ223" s="161"/>
      <c r="AK223" s="161"/>
      <c r="AL223" s="161"/>
      <c r="AM223" s="163"/>
      <c r="AN223" s="162"/>
      <c r="AO223" s="161"/>
      <c r="AP223" s="161"/>
      <c r="AQ223" s="161"/>
      <c r="AR223" s="161"/>
      <c r="AS223" s="161"/>
      <c r="AT223" s="163"/>
      <c r="AU223" s="162"/>
      <c r="AV223" s="161"/>
      <c r="AW223" s="161"/>
      <c r="AX223" s="392"/>
      <c r="AY223" s="393"/>
      <c r="AZ223" s="394"/>
      <c r="BA223" s="395"/>
      <c r="BB223" s="228"/>
      <c r="BC223" s="187"/>
      <c r="BD223" s="187"/>
      <c r="BE223" s="187"/>
      <c r="BF223" s="188"/>
    </row>
    <row r="224" spans="2:58" ht="20.25" customHeight="1" x14ac:dyDescent="0.45">
      <c r="B224" s="273"/>
      <c r="C224" s="278"/>
      <c r="D224" s="279"/>
      <c r="E224" s="280"/>
      <c r="F224" s="75"/>
      <c r="G224" s="180"/>
      <c r="H224" s="185"/>
      <c r="I224" s="183"/>
      <c r="J224" s="183"/>
      <c r="K224" s="184"/>
      <c r="L224" s="189"/>
      <c r="M224" s="190"/>
      <c r="N224" s="190"/>
      <c r="O224" s="191"/>
      <c r="P224" s="233" t="s">
        <v>15</v>
      </c>
      <c r="Q224" s="234"/>
      <c r="R224" s="235"/>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236">
        <f>IF($BB$3="４週",SUM(S224:AT224),IF($BB$3="暦月",SUM(S224:AW224),""))</f>
        <v>0</v>
      </c>
      <c r="AY224" s="237"/>
      <c r="AZ224" s="238">
        <f>IF($BB$3="４週",AX224/4,IF($BB$3="暦月",'通所型サービス（100名）'!AX224/('通所型サービス（100名）'!$BB$8/7),""))</f>
        <v>0</v>
      </c>
      <c r="BA224" s="239"/>
      <c r="BB224" s="229"/>
      <c r="BC224" s="190"/>
      <c r="BD224" s="190"/>
      <c r="BE224" s="190"/>
      <c r="BF224" s="191"/>
    </row>
    <row r="225" spans="2:58" ht="20.25" customHeight="1" x14ac:dyDescent="0.45">
      <c r="B225" s="273"/>
      <c r="C225" s="281"/>
      <c r="D225" s="282"/>
      <c r="E225" s="283"/>
      <c r="F225" s="94">
        <f>C223</f>
        <v>0</v>
      </c>
      <c r="G225" s="181"/>
      <c r="H225" s="185"/>
      <c r="I225" s="183"/>
      <c r="J225" s="183"/>
      <c r="K225" s="184"/>
      <c r="L225" s="192"/>
      <c r="M225" s="193"/>
      <c r="N225" s="193"/>
      <c r="O225" s="194"/>
      <c r="P225" s="270" t="s">
        <v>50</v>
      </c>
      <c r="Q225" s="271"/>
      <c r="R225" s="272"/>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243">
        <f>IF($BB$3="４週",SUM(S225:AT225),IF($BB$3="暦月",SUM(S225:AW225),""))</f>
        <v>0</v>
      </c>
      <c r="AY225" s="244"/>
      <c r="AZ225" s="245">
        <f>IF($BB$3="４週",AX225/4,IF($BB$3="暦月",'通所型サービス（100名）'!AX225/('通所型サービス（100名）'!$BB$8/7),""))</f>
        <v>0</v>
      </c>
      <c r="BA225" s="246"/>
      <c r="BB225" s="289"/>
      <c r="BC225" s="193"/>
      <c r="BD225" s="193"/>
      <c r="BE225" s="193"/>
      <c r="BF225" s="194"/>
    </row>
    <row r="226" spans="2:58" ht="20.25" customHeight="1" x14ac:dyDescent="0.45">
      <c r="B226" s="273">
        <f>B223+1</f>
        <v>69</v>
      </c>
      <c r="C226" s="275"/>
      <c r="D226" s="276"/>
      <c r="E226" s="277"/>
      <c r="F226" s="77"/>
      <c r="G226" s="179"/>
      <c r="H226" s="182"/>
      <c r="I226" s="183"/>
      <c r="J226" s="183"/>
      <c r="K226" s="184"/>
      <c r="L226" s="186"/>
      <c r="M226" s="187"/>
      <c r="N226" s="187"/>
      <c r="O226" s="188"/>
      <c r="P226" s="195" t="s">
        <v>49</v>
      </c>
      <c r="Q226" s="196"/>
      <c r="R226" s="197"/>
      <c r="S226" s="162"/>
      <c r="T226" s="161"/>
      <c r="U226" s="161"/>
      <c r="V226" s="161"/>
      <c r="W226" s="161"/>
      <c r="X226" s="161"/>
      <c r="Y226" s="163"/>
      <c r="Z226" s="162"/>
      <c r="AA226" s="161"/>
      <c r="AB226" s="161"/>
      <c r="AC226" s="161"/>
      <c r="AD226" s="161"/>
      <c r="AE226" s="161"/>
      <c r="AF226" s="163"/>
      <c r="AG226" s="162"/>
      <c r="AH226" s="161"/>
      <c r="AI226" s="161"/>
      <c r="AJ226" s="161"/>
      <c r="AK226" s="161"/>
      <c r="AL226" s="161"/>
      <c r="AM226" s="163"/>
      <c r="AN226" s="162"/>
      <c r="AO226" s="161"/>
      <c r="AP226" s="161"/>
      <c r="AQ226" s="161"/>
      <c r="AR226" s="161"/>
      <c r="AS226" s="161"/>
      <c r="AT226" s="163"/>
      <c r="AU226" s="162"/>
      <c r="AV226" s="161"/>
      <c r="AW226" s="161"/>
      <c r="AX226" s="392"/>
      <c r="AY226" s="393"/>
      <c r="AZ226" s="394"/>
      <c r="BA226" s="395"/>
      <c r="BB226" s="228"/>
      <c r="BC226" s="187"/>
      <c r="BD226" s="187"/>
      <c r="BE226" s="187"/>
      <c r="BF226" s="188"/>
    </row>
    <row r="227" spans="2:58" ht="20.25" customHeight="1" x14ac:dyDescent="0.45">
      <c r="B227" s="273"/>
      <c r="C227" s="278"/>
      <c r="D227" s="279"/>
      <c r="E227" s="280"/>
      <c r="F227" s="75"/>
      <c r="G227" s="180"/>
      <c r="H227" s="185"/>
      <c r="I227" s="183"/>
      <c r="J227" s="183"/>
      <c r="K227" s="184"/>
      <c r="L227" s="189"/>
      <c r="M227" s="190"/>
      <c r="N227" s="190"/>
      <c r="O227" s="191"/>
      <c r="P227" s="233" t="s">
        <v>15</v>
      </c>
      <c r="Q227" s="234"/>
      <c r="R227" s="235"/>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236">
        <f>IF($BB$3="４週",SUM(S227:AT227),IF($BB$3="暦月",SUM(S227:AW227),""))</f>
        <v>0</v>
      </c>
      <c r="AY227" s="237"/>
      <c r="AZ227" s="238">
        <f>IF($BB$3="４週",AX227/4,IF($BB$3="暦月",'通所型サービス（100名）'!AX227/('通所型サービス（100名）'!$BB$8/7),""))</f>
        <v>0</v>
      </c>
      <c r="BA227" s="239"/>
      <c r="BB227" s="229"/>
      <c r="BC227" s="190"/>
      <c r="BD227" s="190"/>
      <c r="BE227" s="190"/>
      <c r="BF227" s="191"/>
    </row>
    <row r="228" spans="2:58" ht="20.25" customHeight="1" x14ac:dyDescent="0.45">
      <c r="B228" s="273"/>
      <c r="C228" s="281"/>
      <c r="D228" s="282"/>
      <c r="E228" s="283"/>
      <c r="F228" s="94">
        <f>C226</f>
        <v>0</v>
      </c>
      <c r="G228" s="181"/>
      <c r="H228" s="185"/>
      <c r="I228" s="183"/>
      <c r="J228" s="183"/>
      <c r="K228" s="184"/>
      <c r="L228" s="192"/>
      <c r="M228" s="193"/>
      <c r="N228" s="193"/>
      <c r="O228" s="194"/>
      <c r="P228" s="270" t="s">
        <v>50</v>
      </c>
      <c r="Q228" s="271"/>
      <c r="R228" s="272"/>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243">
        <f>IF($BB$3="４週",SUM(S228:AT228),IF($BB$3="暦月",SUM(S228:AW228),""))</f>
        <v>0</v>
      </c>
      <c r="AY228" s="244"/>
      <c r="AZ228" s="245">
        <f>IF($BB$3="４週",AX228/4,IF($BB$3="暦月",'通所型サービス（100名）'!AX228/('通所型サービス（100名）'!$BB$8/7),""))</f>
        <v>0</v>
      </c>
      <c r="BA228" s="246"/>
      <c r="BB228" s="289"/>
      <c r="BC228" s="193"/>
      <c r="BD228" s="193"/>
      <c r="BE228" s="193"/>
      <c r="BF228" s="194"/>
    </row>
    <row r="229" spans="2:58" ht="20.25" customHeight="1" x14ac:dyDescent="0.45">
      <c r="B229" s="273">
        <f>B226+1</f>
        <v>70</v>
      </c>
      <c r="C229" s="275"/>
      <c r="D229" s="276"/>
      <c r="E229" s="277"/>
      <c r="F229" s="77"/>
      <c r="G229" s="179"/>
      <c r="H229" s="182"/>
      <c r="I229" s="183"/>
      <c r="J229" s="183"/>
      <c r="K229" s="184"/>
      <c r="L229" s="186"/>
      <c r="M229" s="187"/>
      <c r="N229" s="187"/>
      <c r="O229" s="188"/>
      <c r="P229" s="195" t="s">
        <v>49</v>
      </c>
      <c r="Q229" s="196"/>
      <c r="R229" s="197"/>
      <c r="S229" s="162"/>
      <c r="T229" s="161"/>
      <c r="U229" s="161"/>
      <c r="V229" s="161"/>
      <c r="W229" s="161"/>
      <c r="X229" s="161"/>
      <c r="Y229" s="163"/>
      <c r="Z229" s="162"/>
      <c r="AA229" s="161"/>
      <c r="AB229" s="161"/>
      <c r="AC229" s="161"/>
      <c r="AD229" s="161"/>
      <c r="AE229" s="161"/>
      <c r="AF229" s="163"/>
      <c r="AG229" s="162"/>
      <c r="AH229" s="161"/>
      <c r="AI229" s="161"/>
      <c r="AJ229" s="161"/>
      <c r="AK229" s="161"/>
      <c r="AL229" s="161"/>
      <c r="AM229" s="163"/>
      <c r="AN229" s="162"/>
      <c r="AO229" s="161"/>
      <c r="AP229" s="161"/>
      <c r="AQ229" s="161"/>
      <c r="AR229" s="161"/>
      <c r="AS229" s="161"/>
      <c r="AT229" s="163"/>
      <c r="AU229" s="162"/>
      <c r="AV229" s="161"/>
      <c r="AW229" s="161"/>
      <c r="AX229" s="392"/>
      <c r="AY229" s="393"/>
      <c r="AZ229" s="394"/>
      <c r="BA229" s="395"/>
      <c r="BB229" s="228"/>
      <c r="BC229" s="187"/>
      <c r="BD229" s="187"/>
      <c r="BE229" s="187"/>
      <c r="BF229" s="188"/>
    </row>
    <row r="230" spans="2:58" ht="20.25" customHeight="1" x14ac:dyDescent="0.45">
      <c r="B230" s="273"/>
      <c r="C230" s="278"/>
      <c r="D230" s="279"/>
      <c r="E230" s="280"/>
      <c r="F230" s="75"/>
      <c r="G230" s="180"/>
      <c r="H230" s="185"/>
      <c r="I230" s="183"/>
      <c r="J230" s="183"/>
      <c r="K230" s="184"/>
      <c r="L230" s="189"/>
      <c r="M230" s="190"/>
      <c r="N230" s="190"/>
      <c r="O230" s="191"/>
      <c r="P230" s="233" t="s">
        <v>15</v>
      </c>
      <c r="Q230" s="234"/>
      <c r="R230" s="235"/>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236">
        <f>IF($BB$3="４週",SUM(S230:AT230),IF($BB$3="暦月",SUM(S230:AW230),""))</f>
        <v>0</v>
      </c>
      <c r="AY230" s="237"/>
      <c r="AZ230" s="238">
        <f>IF($BB$3="４週",AX230/4,IF($BB$3="暦月",'通所型サービス（100名）'!AX230/('通所型サービス（100名）'!$BB$8/7),""))</f>
        <v>0</v>
      </c>
      <c r="BA230" s="239"/>
      <c r="BB230" s="229"/>
      <c r="BC230" s="190"/>
      <c r="BD230" s="190"/>
      <c r="BE230" s="190"/>
      <c r="BF230" s="191"/>
    </row>
    <row r="231" spans="2:58" ht="20.25" customHeight="1" x14ac:dyDescent="0.45">
      <c r="B231" s="273"/>
      <c r="C231" s="281"/>
      <c r="D231" s="282"/>
      <c r="E231" s="283"/>
      <c r="F231" s="94">
        <f>C229</f>
        <v>0</v>
      </c>
      <c r="G231" s="181"/>
      <c r="H231" s="185"/>
      <c r="I231" s="183"/>
      <c r="J231" s="183"/>
      <c r="K231" s="184"/>
      <c r="L231" s="192"/>
      <c r="M231" s="193"/>
      <c r="N231" s="193"/>
      <c r="O231" s="194"/>
      <c r="P231" s="270" t="s">
        <v>50</v>
      </c>
      <c r="Q231" s="271"/>
      <c r="R231" s="272"/>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243">
        <f>IF($BB$3="４週",SUM(S231:AT231),IF($BB$3="暦月",SUM(S231:AW231),""))</f>
        <v>0</v>
      </c>
      <c r="AY231" s="244"/>
      <c r="AZ231" s="245">
        <f>IF($BB$3="４週",AX231/4,IF($BB$3="暦月",'通所型サービス（100名）'!AX231/('通所型サービス（100名）'!$BB$8/7),""))</f>
        <v>0</v>
      </c>
      <c r="BA231" s="246"/>
      <c r="BB231" s="289"/>
      <c r="BC231" s="193"/>
      <c r="BD231" s="193"/>
      <c r="BE231" s="193"/>
      <c r="BF231" s="194"/>
    </row>
    <row r="232" spans="2:58" ht="20.25" customHeight="1" x14ac:dyDescent="0.45">
      <c r="B232" s="273">
        <f>B229+1</f>
        <v>71</v>
      </c>
      <c r="C232" s="275"/>
      <c r="D232" s="276"/>
      <c r="E232" s="277"/>
      <c r="F232" s="77"/>
      <c r="G232" s="179"/>
      <c r="H232" s="182"/>
      <c r="I232" s="183"/>
      <c r="J232" s="183"/>
      <c r="K232" s="184"/>
      <c r="L232" s="186"/>
      <c r="M232" s="187"/>
      <c r="N232" s="187"/>
      <c r="O232" s="188"/>
      <c r="P232" s="195" t="s">
        <v>49</v>
      </c>
      <c r="Q232" s="196"/>
      <c r="R232" s="197"/>
      <c r="S232" s="162"/>
      <c r="T232" s="161"/>
      <c r="U232" s="161"/>
      <c r="V232" s="161"/>
      <c r="W232" s="161"/>
      <c r="X232" s="161"/>
      <c r="Y232" s="163"/>
      <c r="Z232" s="162"/>
      <c r="AA232" s="161"/>
      <c r="AB232" s="161"/>
      <c r="AC232" s="161"/>
      <c r="AD232" s="161"/>
      <c r="AE232" s="161"/>
      <c r="AF232" s="163"/>
      <c r="AG232" s="162"/>
      <c r="AH232" s="161"/>
      <c r="AI232" s="161"/>
      <c r="AJ232" s="161"/>
      <c r="AK232" s="161"/>
      <c r="AL232" s="161"/>
      <c r="AM232" s="163"/>
      <c r="AN232" s="162"/>
      <c r="AO232" s="161"/>
      <c r="AP232" s="161"/>
      <c r="AQ232" s="161"/>
      <c r="AR232" s="161"/>
      <c r="AS232" s="161"/>
      <c r="AT232" s="163"/>
      <c r="AU232" s="162"/>
      <c r="AV232" s="161"/>
      <c r="AW232" s="161"/>
      <c r="AX232" s="392"/>
      <c r="AY232" s="393"/>
      <c r="AZ232" s="394"/>
      <c r="BA232" s="395"/>
      <c r="BB232" s="228"/>
      <c r="BC232" s="187"/>
      <c r="BD232" s="187"/>
      <c r="BE232" s="187"/>
      <c r="BF232" s="188"/>
    </row>
    <row r="233" spans="2:58" ht="20.25" customHeight="1" x14ac:dyDescent="0.45">
      <c r="B233" s="273"/>
      <c r="C233" s="278"/>
      <c r="D233" s="279"/>
      <c r="E233" s="280"/>
      <c r="F233" s="75"/>
      <c r="G233" s="180"/>
      <c r="H233" s="185"/>
      <c r="I233" s="183"/>
      <c r="J233" s="183"/>
      <c r="K233" s="184"/>
      <c r="L233" s="189"/>
      <c r="M233" s="190"/>
      <c r="N233" s="190"/>
      <c r="O233" s="191"/>
      <c r="P233" s="233" t="s">
        <v>15</v>
      </c>
      <c r="Q233" s="234"/>
      <c r="R233" s="235"/>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236">
        <f>IF($BB$3="４週",SUM(S233:AT233),IF($BB$3="暦月",SUM(S233:AW233),""))</f>
        <v>0</v>
      </c>
      <c r="AY233" s="237"/>
      <c r="AZ233" s="238">
        <f>IF($BB$3="４週",AX233/4,IF($BB$3="暦月",'通所型サービス（100名）'!AX233/('通所型サービス（100名）'!$BB$8/7),""))</f>
        <v>0</v>
      </c>
      <c r="BA233" s="239"/>
      <c r="BB233" s="229"/>
      <c r="BC233" s="190"/>
      <c r="BD233" s="190"/>
      <c r="BE233" s="190"/>
      <c r="BF233" s="191"/>
    </row>
    <row r="234" spans="2:58" ht="20.25" customHeight="1" x14ac:dyDescent="0.45">
      <c r="B234" s="273"/>
      <c r="C234" s="281"/>
      <c r="D234" s="282"/>
      <c r="E234" s="283"/>
      <c r="F234" s="94">
        <f>C232</f>
        <v>0</v>
      </c>
      <c r="G234" s="181"/>
      <c r="H234" s="185"/>
      <c r="I234" s="183"/>
      <c r="J234" s="183"/>
      <c r="K234" s="184"/>
      <c r="L234" s="192"/>
      <c r="M234" s="193"/>
      <c r="N234" s="193"/>
      <c r="O234" s="194"/>
      <c r="P234" s="270" t="s">
        <v>50</v>
      </c>
      <c r="Q234" s="271"/>
      <c r="R234" s="272"/>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243">
        <f>IF($BB$3="４週",SUM(S234:AT234),IF($BB$3="暦月",SUM(S234:AW234),""))</f>
        <v>0</v>
      </c>
      <c r="AY234" s="244"/>
      <c r="AZ234" s="245">
        <f>IF($BB$3="４週",AX234/4,IF($BB$3="暦月",'通所型サービス（100名）'!AX234/('通所型サービス（100名）'!$BB$8/7),""))</f>
        <v>0</v>
      </c>
      <c r="BA234" s="246"/>
      <c r="BB234" s="289"/>
      <c r="BC234" s="193"/>
      <c r="BD234" s="193"/>
      <c r="BE234" s="193"/>
      <c r="BF234" s="194"/>
    </row>
    <row r="235" spans="2:58" ht="20.25" customHeight="1" x14ac:dyDescent="0.45">
      <c r="B235" s="273">
        <f>B232+1</f>
        <v>72</v>
      </c>
      <c r="C235" s="275"/>
      <c r="D235" s="276"/>
      <c r="E235" s="277"/>
      <c r="F235" s="77"/>
      <c r="G235" s="179"/>
      <c r="H235" s="182"/>
      <c r="I235" s="183"/>
      <c r="J235" s="183"/>
      <c r="K235" s="184"/>
      <c r="L235" s="186"/>
      <c r="M235" s="187"/>
      <c r="N235" s="187"/>
      <c r="O235" s="188"/>
      <c r="P235" s="195" t="s">
        <v>49</v>
      </c>
      <c r="Q235" s="196"/>
      <c r="R235" s="197"/>
      <c r="S235" s="162"/>
      <c r="T235" s="161"/>
      <c r="U235" s="161"/>
      <c r="V235" s="161"/>
      <c r="W235" s="161"/>
      <c r="X235" s="161"/>
      <c r="Y235" s="163"/>
      <c r="Z235" s="162"/>
      <c r="AA235" s="161"/>
      <c r="AB235" s="161"/>
      <c r="AC235" s="161"/>
      <c r="AD235" s="161"/>
      <c r="AE235" s="161"/>
      <c r="AF235" s="163"/>
      <c r="AG235" s="162"/>
      <c r="AH235" s="161"/>
      <c r="AI235" s="161"/>
      <c r="AJ235" s="161"/>
      <c r="AK235" s="161"/>
      <c r="AL235" s="161"/>
      <c r="AM235" s="163"/>
      <c r="AN235" s="162"/>
      <c r="AO235" s="161"/>
      <c r="AP235" s="161"/>
      <c r="AQ235" s="161"/>
      <c r="AR235" s="161"/>
      <c r="AS235" s="161"/>
      <c r="AT235" s="163"/>
      <c r="AU235" s="162"/>
      <c r="AV235" s="161"/>
      <c r="AW235" s="161"/>
      <c r="AX235" s="392"/>
      <c r="AY235" s="393"/>
      <c r="AZ235" s="394"/>
      <c r="BA235" s="395"/>
      <c r="BB235" s="228"/>
      <c r="BC235" s="187"/>
      <c r="BD235" s="187"/>
      <c r="BE235" s="187"/>
      <c r="BF235" s="188"/>
    </row>
    <row r="236" spans="2:58" ht="20.25" customHeight="1" x14ac:dyDescent="0.45">
      <c r="B236" s="273"/>
      <c r="C236" s="278"/>
      <c r="D236" s="279"/>
      <c r="E236" s="280"/>
      <c r="F236" s="75"/>
      <c r="G236" s="180"/>
      <c r="H236" s="185"/>
      <c r="I236" s="183"/>
      <c r="J236" s="183"/>
      <c r="K236" s="184"/>
      <c r="L236" s="189"/>
      <c r="M236" s="190"/>
      <c r="N236" s="190"/>
      <c r="O236" s="191"/>
      <c r="P236" s="233" t="s">
        <v>15</v>
      </c>
      <c r="Q236" s="234"/>
      <c r="R236" s="235"/>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236">
        <f>IF($BB$3="４週",SUM(S236:AT236),IF($BB$3="暦月",SUM(S236:AW236),""))</f>
        <v>0</v>
      </c>
      <c r="AY236" s="237"/>
      <c r="AZ236" s="238">
        <f>IF($BB$3="４週",AX236/4,IF($BB$3="暦月",'通所型サービス（100名）'!AX236/('通所型サービス（100名）'!$BB$8/7),""))</f>
        <v>0</v>
      </c>
      <c r="BA236" s="239"/>
      <c r="BB236" s="229"/>
      <c r="BC236" s="190"/>
      <c r="BD236" s="190"/>
      <c r="BE236" s="190"/>
      <c r="BF236" s="191"/>
    </row>
    <row r="237" spans="2:58" ht="20.25" customHeight="1" x14ac:dyDescent="0.45">
      <c r="B237" s="273"/>
      <c r="C237" s="281"/>
      <c r="D237" s="282"/>
      <c r="E237" s="283"/>
      <c r="F237" s="94">
        <f>C235</f>
        <v>0</v>
      </c>
      <c r="G237" s="181"/>
      <c r="H237" s="185"/>
      <c r="I237" s="183"/>
      <c r="J237" s="183"/>
      <c r="K237" s="184"/>
      <c r="L237" s="192"/>
      <c r="M237" s="193"/>
      <c r="N237" s="193"/>
      <c r="O237" s="194"/>
      <c r="P237" s="270" t="s">
        <v>50</v>
      </c>
      <c r="Q237" s="271"/>
      <c r="R237" s="272"/>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243">
        <f>IF($BB$3="４週",SUM(S237:AT237),IF($BB$3="暦月",SUM(S237:AW237),""))</f>
        <v>0</v>
      </c>
      <c r="AY237" s="244"/>
      <c r="AZ237" s="245">
        <f>IF($BB$3="４週",AX237/4,IF($BB$3="暦月",'通所型サービス（100名）'!AX237/('通所型サービス（100名）'!$BB$8/7),""))</f>
        <v>0</v>
      </c>
      <c r="BA237" s="246"/>
      <c r="BB237" s="289"/>
      <c r="BC237" s="193"/>
      <c r="BD237" s="193"/>
      <c r="BE237" s="193"/>
      <c r="BF237" s="194"/>
    </row>
    <row r="238" spans="2:58" ht="20.25" customHeight="1" x14ac:dyDescent="0.45">
      <c r="B238" s="273">
        <f>B235+1</f>
        <v>73</v>
      </c>
      <c r="C238" s="275"/>
      <c r="D238" s="276"/>
      <c r="E238" s="277"/>
      <c r="F238" s="77"/>
      <c r="G238" s="179"/>
      <c r="H238" s="182"/>
      <c r="I238" s="183"/>
      <c r="J238" s="183"/>
      <c r="K238" s="184"/>
      <c r="L238" s="186"/>
      <c r="M238" s="187"/>
      <c r="N238" s="187"/>
      <c r="O238" s="188"/>
      <c r="P238" s="195" t="s">
        <v>49</v>
      </c>
      <c r="Q238" s="196"/>
      <c r="R238" s="197"/>
      <c r="S238" s="162"/>
      <c r="T238" s="161"/>
      <c r="U238" s="161"/>
      <c r="V238" s="161"/>
      <c r="W238" s="161"/>
      <c r="X238" s="161"/>
      <c r="Y238" s="163"/>
      <c r="Z238" s="162"/>
      <c r="AA238" s="161"/>
      <c r="AB238" s="161"/>
      <c r="AC238" s="161"/>
      <c r="AD238" s="161"/>
      <c r="AE238" s="161"/>
      <c r="AF238" s="163"/>
      <c r="AG238" s="162"/>
      <c r="AH238" s="161"/>
      <c r="AI238" s="161"/>
      <c r="AJ238" s="161"/>
      <c r="AK238" s="161"/>
      <c r="AL238" s="161"/>
      <c r="AM238" s="163"/>
      <c r="AN238" s="162"/>
      <c r="AO238" s="161"/>
      <c r="AP238" s="161"/>
      <c r="AQ238" s="161"/>
      <c r="AR238" s="161"/>
      <c r="AS238" s="161"/>
      <c r="AT238" s="163"/>
      <c r="AU238" s="162"/>
      <c r="AV238" s="161"/>
      <c r="AW238" s="161"/>
      <c r="AX238" s="392"/>
      <c r="AY238" s="393"/>
      <c r="AZ238" s="394"/>
      <c r="BA238" s="395"/>
      <c r="BB238" s="228"/>
      <c r="BC238" s="187"/>
      <c r="BD238" s="187"/>
      <c r="BE238" s="187"/>
      <c r="BF238" s="188"/>
    </row>
    <row r="239" spans="2:58" ht="20.25" customHeight="1" x14ac:dyDescent="0.45">
      <c r="B239" s="273"/>
      <c r="C239" s="278"/>
      <c r="D239" s="279"/>
      <c r="E239" s="280"/>
      <c r="F239" s="75"/>
      <c r="G239" s="180"/>
      <c r="H239" s="185"/>
      <c r="I239" s="183"/>
      <c r="J239" s="183"/>
      <c r="K239" s="184"/>
      <c r="L239" s="189"/>
      <c r="M239" s="190"/>
      <c r="N239" s="190"/>
      <c r="O239" s="191"/>
      <c r="P239" s="233" t="s">
        <v>15</v>
      </c>
      <c r="Q239" s="234"/>
      <c r="R239" s="235"/>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236">
        <f>IF($BB$3="４週",SUM(S239:AT239),IF($BB$3="暦月",SUM(S239:AW239),""))</f>
        <v>0</v>
      </c>
      <c r="AY239" s="237"/>
      <c r="AZ239" s="238">
        <f>IF($BB$3="４週",AX239/4,IF($BB$3="暦月",'通所型サービス（100名）'!AX239/('通所型サービス（100名）'!$BB$8/7),""))</f>
        <v>0</v>
      </c>
      <c r="BA239" s="239"/>
      <c r="BB239" s="229"/>
      <c r="BC239" s="190"/>
      <c r="BD239" s="190"/>
      <c r="BE239" s="190"/>
      <c r="BF239" s="191"/>
    </row>
    <row r="240" spans="2:58" ht="20.25" customHeight="1" x14ac:dyDescent="0.45">
      <c r="B240" s="273"/>
      <c r="C240" s="281"/>
      <c r="D240" s="282"/>
      <c r="E240" s="283"/>
      <c r="F240" s="94">
        <f>C238</f>
        <v>0</v>
      </c>
      <c r="G240" s="181"/>
      <c r="H240" s="185"/>
      <c r="I240" s="183"/>
      <c r="J240" s="183"/>
      <c r="K240" s="184"/>
      <c r="L240" s="192"/>
      <c r="M240" s="193"/>
      <c r="N240" s="193"/>
      <c r="O240" s="194"/>
      <c r="P240" s="270" t="s">
        <v>50</v>
      </c>
      <c r="Q240" s="271"/>
      <c r="R240" s="272"/>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243">
        <f>IF($BB$3="４週",SUM(S240:AT240),IF($BB$3="暦月",SUM(S240:AW240),""))</f>
        <v>0</v>
      </c>
      <c r="AY240" s="244"/>
      <c r="AZ240" s="245">
        <f>IF($BB$3="４週",AX240/4,IF($BB$3="暦月",'通所型サービス（100名）'!AX240/('通所型サービス（100名）'!$BB$8/7),""))</f>
        <v>0</v>
      </c>
      <c r="BA240" s="246"/>
      <c r="BB240" s="289"/>
      <c r="BC240" s="193"/>
      <c r="BD240" s="193"/>
      <c r="BE240" s="193"/>
      <c r="BF240" s="194"/>
    </row>
    <row r="241" spans="2:58" ht="20.25" customHeight="1" x14ac:dyDescent="0.45">
      <c r="B241" s="273">
        <f>B238+1</f>
        <v>74</v>
      </c>
      <c r="C241" s="275"/>
      <c r="D241" s="276"/>
      <c r="E241" s="277"/>
      <c r="F241" s="77"/>
      <c r="G241" s="179"/>
      <c r="H241" s="182"/>
      <c r="I241" s="183"/>
      <c r="J241" s="183"/>
      <c r="K241" s="184"/>
      <c r="L241" s="186"/>
      <c r="M241" s="187"/>
      <c r="N241" s="187"/>
      <c r="O241" s="188"/>
      <c r="P241" s="195" t="s">
        <v>49</v>
      </c>
      <c r="Q241" s="196"/>
      <c r="R241" s="197"/>
      <c r="S241" s="162"/>
      <c r="T241" s="161"/>
      <c r="U241" s="161"/>
      <c r="V241" s="161"/>
      <c r="W241" s="161"/>
      <c r="X241" s="161"/>
      <c r="Y241" s="163"/>
      <c r="Z241" s="162"/>
      <c r="AA241" s="161"/>
      <c r="AB241" s="161"/>
      <c r="AC241" s="161"/>
      <c r="AD241" s="161"/>
      <c r="AE241" s="161"/>
      <c r="AF241" s="163"/>
      <c r="AG241" s="162"/>
      <c r="AH241" s="161"/>
      <c r="AI241" s="161"/>
      <c r="AJ241" s="161"/>
      <c r="AK241" s="161"/>
      <c r="AL241" s="161"/>
      <c r="AM241" s="163"/>
      <c r="AN241" s="162"/>
      <c r="AO241" s="161"/>
      <c r="AP241" s="161"/>
      <c r="AQ241" s="161"/>
      <c r="AR241" s="161"/>
      <c r="AS241" s="161"/>
      <c r="AT241" s="163"/>
      <c r="AU241" s="162"/>
      <c r="AV241" s="161"/>
      <c r="AW241" s="161"/>
      <c r="AX241" s="392"/>
      <c r="AY241" s="393"/>
      <c r="AZ241" s="394"/>
      <c r="BA241" s="395"/>
      <c r="BB241" s="228"/>
      <c r="BC241" s="187"/>
      <c r="BD241" s="187"/>
      <c r="BE241" s="187"/>
      <c r="BF241" s="188"/>
    </row>
    <row r="242" spans="2:58" ht="20.25" customHeight="1" x14ac:dyDescent="0.45">
      <c r="B242" s="273"/>
      <c r="C242" s="278"/>
      <c r="D242" s="279"/>
      <c r="E242" s="280"/>
      <c r="F242" s="75"/>
      <c r="G242" s="180"/>
      <c r="H242" s="185"/>
      <c r="I242" s="183"/>
      <c r="J242" s="183"/>
      <c r="K242" s="184"/>
      <c r="L242" s="189"/>
      <c r="M242" s="190"/>
      <c r="N242" s="190"/>
      <c r="O242" s="191"/>
      <c r="P242" s="233" t="s">
        <v>15</v>
      </c>
      <c r="Q242" s="234"/>
      <c r="R242" s="235"/>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236">
        <f>IF($BB$3="４週",SUM(S242:AT242),IF($BB$3="暦月",SUM(S242:AW242),""))</f>
        <v>0</v>
      </c>
      <c r="AY242" s="237"/>
      <c r="AZ242" s="238">
        <f>IF($BB$3="４週",AX242/4,IF($BB$3="暦月",'通所型サービス（100名）'!AX242/('通所型サービス（100名）'!$BB$8/7),""))</f>
        <v>0</v>
      </c>
      <c r="BA242" s="239"/>
      <c r="BB242" s="229"/>
      <c r="BC242" s="190"/>
      <c r="BD242" s="190"/>
      <c r="BE242" s="190"/>
      <c r="BF242" s="191"/>
    </row>
    <row r="243" spans="2:58" ht="20.25" customHeight="1" x14ac:dyDescent="0.45">
      <c r="B243" s="273"/>
      <c r="C243" s="281"/>
      <c r="D243" s="282"/>
      <c r="E243" s="283"/>
      <c r="F243" s="94">
        <f>C241</f>
        <v>0</v>
      </c>
      <c r="G243" s="181"/>
      <c r="H243" s="185"/>
      <c r="I243" s="183"/>
      <c r="J243" s="183"/>
      <c r="K243" s="184"/>
      <c r="L243" s="192"/>
      <c r="M243" s="193"/>
      <c r="N243" s="193"/>
      <c r="O243" s="194"/>
      <c r="P243" s="270" t="s">
        <v>50</v>
      </c>
      <c r="Q243" s="271"/>
      <c r="R243" s="272"/>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243">
        <f>IF($BB$3="４週",SUM(S243:AT243),IF($BB$3="暦月",SUM(S243:AW243),""))</f>
        <v>0</v>
      </c>
      <c r="AY243" s="244"/>
      <c r="AZ243" s="245">
        <f>IF($BB$3="４週",AX243/4,IF($BB$3="暦月",'通所型サービス（100名）'!AX243/('通所型サービス（100名）'!$BB$8/7),""))</f>
        <v>0</v>
      </c>
      <c r="BA243" s="246"/>
      <c r="BB243" s="289"/>
      <c r="BC243" s="193"/>
      <c r="BD243" s="193"/>
      <c r="BE243" s="193"/>
      <c r="BF243" s="194"/>
    </row>
    <row r="244" spans="2:58" ht="20.25" customHeight="1" x14ac:dyDescent="0.45">
      <c r="B244" s="273">
        <f>B241+1</f>
        <v>75</v>
      </c>
      <c r="C244" s="275"/>
      <c r="D244" s="276"/>
      <c r="E244" s="277"/>
      <c r="F244" s="77"/>
      <c r="G244" s="179"/>
      <c r="H244" s="182"/>
      <c r="I244" s="183"/>
      <c r="J244" s="183"/>
      <c r="K244" s="184"/>
      <c r="L244" s="186"/>
      <c r="M244" s="187"/>
      <c r="N244" s="187"/>
      <c r="O244" s="188"/>
      <c r="P244" s="195" t="s">
        <v>49</v>
      </c>
      <c r="Q244" s="196"/>
      <c r="R244" s="197"/>
      <c r="S244" s="162"/>
      <c r="T244" s="161"/>
      <c r="U244" s="161"/>
      <c r="V244" s="161"/>
      <c r="W244" s="161"/>
      <c r="X244" s="161"/>
      <c r="Y244" s="163"/>
      <c r="Z244" s="162"/>
      <c r="AA244" s="161"/>
      <c r="AB244" s="161"/>
      <c r="AC244" s="161"/>
      <c r="AD244" s="161"/>
      <c r="AE244" s="161"/>
      <c r="AF244" s="163"/>
      <c r="AG244" s="162"/>
      <c r="AH244" s="161"/>
      <c r="AI244" s="161"/>
      <c r="AJ244" s="161"/>
      <c r="AK244" s="161"/>
      <c r="AL244" s="161"/>
      <c r="AM244" s="163"/>
      <c r="AN244" s="162"/>
      <c r="AO244" s="161"/>
      <c r="AP244" s="161"/>
      <c r="AQ244" s="161"/>
      <c r="AR244" s="161"/>
      <c r="AS244" s="161"/>
      <c r="AT244" s="163"/>
      <c r="AU244" s="162"/>
      <c r="AV244" s="161"/>
      <c r="AW244" s="161"/>
      <c r="AX244" s="392"/>
      <c r="AY244" s="393"/>
      <c r="AZ244" s="394"/>
      <c r="BA244" s="395"/>
      <c r="BB244" s="228"/>
      <c r="BC244" s="187"/>
      <c r="BD244" s="187"/>
      <c r="BE244" s="187"/>
      <c r="BF244" s="188"/>
    </row>
    <row r="245" spans="2:58" ht="20.25" customHeight="1" x14ac:dyDescent="0.45">
      <c r="B245" s="273"/>
      <c r="C245" s="278"/>
      <c r="D245" s="279"/>
      <c r="E245" s="280"/>
      <c r="F245" s="75"/>
      <c r="G245" s="180"/>
      <c r="H245" s="185"/>
      <c r="I245" s="183"/>
      <c r="J245" s="183"/>
      <c r="K245" s="184"/>
      <c r="L245" s="189"/>
      <c r="M245" s="190"/>
      <c r="N245" s="190"/>
      <c r="O245" s="191"/>
      <c r="P245" s="233" t="s">
        <v>15</v>
      </c>
      <c r="Q245" s="234"/>
      <c r="R245" s="235"/>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236">
        <f>IF($BB$3="４週",SUM(S245:AT245),IF($BB$3="暦月",SUM(S245:AW245),""))</f>
        <v>0</v>
      </c>
      <c r="AY245" s="237"/>
      <c r="AZ245" s="238">
        <f>IF($BB$3="４週",AX245/4,IF($BB$3="暦月",'通所型サービス（100名）'!AX245/('通所型サービス（100名）'!$BB$8/7),""))</f>
        <v>0</v>
      </c>
      <c r="BA245" s="239"/>
      <c r="BB245" s="229"/>
      <c r="BC245" s="190"/>
      <c r="BD245" s="190"/>
      <c r="BE245" s="190"/>
      <c r="BF245" s="191"/>
    </row>
    <row r="246" spans="2:58" ht="20.25" customHeight="1" x14ac:dyDescent="0.45">
      <c r="B246" s="273"/>
      <c r="C246" s="281"/>
      <c r="D246" s="282"/>
      <c r="E246" s="283"/>
      <c r="F246" s="94">
        <f>C244</f>
        <v>0</v>
      </c>
      <c r="G246" s="181"/>
      <c r="H246" s="185"/>
      <c r="I246" s="183"/>
      <c r="J246" s="183"/>
      <c r="K246" s="184"/>
      <c r="L246" s="192"/>
      <c r="M246" s="193"/>
      <c r="N246" s="193"/>
      <c r="O246" s="194"/>
      <c r="P246" s="270" t="s">
        <v>50</v>
      </c>
      <c r="Q246" s="271"/>
      <c r="R246" s="272"/>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243">
        <f>IF($BB$3="４週",SUM(S246:AT246),IF($BB$3="暦月",SUM(S246:AW246),""))</f>
        <v>0</v>
      </c>
      <c r="AY246" s="244"/>
      <c r="AZ246" s="245">
        <f>IF($BB$3="４週",AX246/4,IF($BB$3="暦月",'通所型サービス（100名）'!AX246/('通所型サービス（100名）'!$BB$8/7),""))</f>
        <v>0</v>
      </c>
      <c r="BA246" s="246"/>
      <c r="BB246" s="289"/>
      <c r="BC246" s="193"/>
      <c r="BD246" s="193"/>
      <c r="BE246" s="193"/>
      <c r="BF246" s="194"/>
    </row>
    <row r="247" spans="2:58" ht="20.25" customHeight="1" x14ac:dyDescent="0.45">
      <c r="B247" s="273">
        <f>B244+1</f>
        <v>76</v>
      </c>
      <c r="C247" s="275"/>
      <c r="D247" s="276"/>
      <c r="E247" s="277"/>
      <c r="F247" s="77"/>
      <c r="G247" s="179"/>
      <c r="H247" s="182"/>
      <c r="I247" s="183"/>
      <c r="J247" s="183"/>
      <c r="K247" s="184"/>
      <c r="L247" s="186"/>
      <c r="M247" s="187"/>
      <c r="N247" s="187"/>
      <c r="O247" s="188"/>
      <c r="P247" s="195" t="s">
        <v>49</v>
      </c>
      <c r="Q247" s="196"/>
      <c r="R247" s="197"/>
      <c r="S247" s="162"/>
      <c r="T247" s="161"/>
      <c r="U247" s="161"/>
      <c r="V247" s="161"/>
      <c r="W247" s="161"/>
      <c r="X247" s="161"/>
      <c r="Y247" s="163"/>
      <c r="Z247" s="162"/>
      <c r="AA247" s="161"/>
      <c r="AB247" s="161"/>
      <c r="AC247" s="161"/>
      <c r="AD247" s="161"/>
      <c r="AE247" s="161"/>
      <c r="AF247" s="163"/>
      <c r="AG247" s="162"/>
      <c r="AH247" s="161"/>
      <c r="AI247" s="161"/>
      <c r="AJ247" s="161"/>
      <c r="AK247" s="161"/>
      <c r="AL247" s="161"/>
      <c r="AM247" s="163"/>
      <c r="AN247" s="162"/>
      <c r="AO247" s="161"/>
      <c r="AP247" s="161"/>
      <c r="AQ247" s="161"/>
      <c r="AR247" s="161"/>
      <c r="AS247" s="161"/>
      <c r="AT247" s="163"/>
      <c r="AU247" s="162"/>
      <c r="AV247" s="161"/>
      <c r="AW247" s="161"/>
      <c r="AX247" s="392"/>
      <c r="AY247" s="393"/>
      <c r="AZ247" s="394"/>
      <c r="BA247" s="395"/>
      <c r="BB247" s="228"/>
      <c r="BC247" s="187"/>
      <c r="BD247" s="187"/>
      <c r="BE247" s="187"/>
      <c r="BF247" s="188"/>
    </row>
    <row r="248" spans="2:58" ht="20.25" customHeight="1" x14ac:dyDescent="0.45">
      <c r="B248" s="273"/>
      <c r="C248" s="278"/>
      <c r="D248" s="279"/>
      <c r="E248" s="280"/>
      <c r="F248" s="75"/>
      <c r="G248" s="180"/>
      <c r="H248" s="185"/>
      <c r="I248" s="183"/>
      <c r="J248" s="183"/>
      <c r="K248" s="184"/>
      <c r="L248" s="189"/>
      <c r="M248" s="190"/>
      <c r="N248" s="190"/>
      <c r="O248" s="191"/>
      <c r="P248" s="233" t="s">
        <v>15</v>
      </c>
      <c r="Q248" s="234"/>
      <c r="R248" s="235"/>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236">
        <f>IF($BB$3="４週",SUM(S248:AT248),IF($BB$3="暦月",SUM(S248:AW248),""))</f>
        <v>0</v>
      </c>
      <c r="AY248" s="237"/>
      <c r="AZ248" s="238">
        <f>IF($BB$3="４週",AX248/4,IF($BB$3="暦月",'通所型サービス（100名）'!AX248/('通所型サービス（100名）'!$BB$8/7),""))</f>
        <v>0</v>
      </c>
      <c r="BA248" s="239"/>
      <c r="BB248" s="229"/>
      <c r="BC248" s="190"/>
      <c r="BD248" s="190"/>
      <c r="BE248" s="190"/>
      <c r="BF248" s="191"/>
    </row>
    <row r="249" spans="2:58" ht="20.25" customHeight="1" x14ac:dyDescent="0.45">
      <c r="B249" s="273"/>
      <c r="C249" s="281"/>
      <c r="D249" s="282"/>
      <c r="E249" s="283"/>
      <c r="F249" s="94">
        <f>C247</f>
        <v>0</v>
      </c>
      <c r="G249" s="181"/>
      <c r="H249" s="185"/>
      <c r="I249" s="183"/>
      <c r="J249" s="183"/>
      <c r="K249" s="184"/>
      <c r="L249" s="192"/>
      <c r="M249" s="193"/>
      <c r="N249" s="193"/>
      <c r="O249" s="194"/>
      <c r="P249" s="270" t="s">
        <v>50</v>
      </c>
      <c r="Q249" s="271"/>
      <c r="R249" s="272"/>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243">
        <f>IF($BB$3="４週",SUM(S249:AT249),IF($BB$3="暦月",SUM(S249:AW249),""))</f>
        <v>0</v>
      </c>
      <c r="AY249" s="244"/>
      <c r="AZ249" s="245">
        <f>IF($BB$3="４週",AX249/4,IF($BB$3="暦月",'通所型サービス（100名）'!AX249/('通所型サービス（100名）'!$BB$8/7),""))</f>
        <v>0</v>
      </c>
      <c r="BA249" s="246"/>
      <c r="BB249" s="289"/>
      <c r="BC249" s="193"/>
      <c r="BD249" s="193"/>
      <c r="BE249" s="193"/>
      <c r="BF249" s="194"/>
    </row>
    <row r="250" spans="2:58" ht="20.25" customHeight="1" x14ac:dyDescent="0.45">
      <c r="B250" s="273">
        <f>B247+1</f>
        <v>77</v>
      </c>
      <c r="C250" s="275"/>
      <c r="D250" s="276"/>
      <c r="E250" s="277"/>
      <c r="F250" s="77"/>
      <c r="G250" s="179"/>
      <c r="H250" s="182"/>
      <c r="I250" s="183"/>
      <c r="J250" s="183"/>
      <c r="K250" s="184"/>
      <c r="L250" s="186"/>
      <c r="M250" s="187"/>
      <c r="N250" s="187"/>
      <c r="O250" s="188"/>
      <c r="P250" s="195" t="s">
        <v>49</v>
      </c>
      <c r="Q250" s="196"/>
      <c r="R250" s="197"/>
      <c r="S250" s="162"/>
      <c r="T250" s="161"/>
      <c r="U250" s="161"/>
      <c r="V250" s="161"/>
      <c r="W250" s="161"/>
      <c r="X250" s="161"/>
      <c r="Y250" s="163"/>
      <c r="Z250" s="162"/>
      <c r="AA250" s="161"/>
      <c r="AB250" s="161"/>
      <c r="AC250" s="161"/>
      <c r="AD250" s="161"/>
      <c r="AE250" s="161"/>
      <c r="AF250" s="163"/>
      <c r="AG250" s="162"/>
      <c r="AH250" s="161"/>
      <c r="AI250" s="161"/>
      <c r="AJ250" s="161"/>
      <c r="AK250" s="161"/>
      <c r="AL250" s="161"/>
      <c r="AM250" s="163"/>
      <c r="AN250" s="162"/>
      <c r="AO250" s="161"/>
      <c r="AP250" s="161"/>
      <c r="AQ250" s="161"/>
      <c r="AR250" s="161"/>
      <c r="AS250" s="161"/>
      <c r="AT250" s="163"/>
      <c r="AU250" s="162"/>
      <c r="AV250" s="161"/>
      <c r="AW250" s="161"/>
      <c r="AX250" s="392"/>
      <c r="AY250" s="393"/>
      <c r="AZ250" s="394"/>
      <c r="BA250" s="395"/>
      <c r="BB250" s="228"/>
      <c r="BC250" s="187"/>
      <c r="BD250" s="187"/>
      <c r="BE250" s="187"/>
      <c r="BF250" s="188"/>
    </row>
    <row r="251" spans="2:58" ht="20.25" customHeight="1" x14ac:dyDescent="0.45">
      <c r="B251" s="273"/>
      <c r="C251" s="278"/>
      <c r="D251" s="279"/>
      <c r="E251" s="280"/>
      <c r="F251" s="75"/>
      <c r="G251" s="180"/>
      <c r="H251" s="185"/>
      <c r="I251" s="183"/>
      <c r="J251" s="183"/>
      <c r="K251" s="184"/>
      <c r="L251" s="189"/>
      <c r="M251" s="190"/>
      <c r="N251" s="190"/>
      <c r="O251" s="191"/>
      <c r="P251" s="233" t="s">
        <v>15</v>
      </c>
      <c r="Q251" s="234"/>
      <c r="R251" s="235"/>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236">
        <f>IF($BB$3="４週",SUM(S251:AT251),IF($BB$3="暦月",SUM(S251:AW251),""))</f>
        <v>0</v>
      </c>
      <c r="AY251" s="237"/>
      <c r="AZ251" s="238">
        <f>IF($BB$3="４週",AX251/4,IF($BB$3="暦月",'通所型サービス（100名）'!AX251/('通所型サービス（100名）'!$BB$8/7),""))</f>
        <v>0</v>
      </c>
      <c r="BA251" s="239"/>
      <c r="BB251" s="229"/>
      <c r="BC251" s="190"/>
      <c r="BD251" s="190"/>
      <c r="BE251" s="190"/>
      <c r="BF251" s="191"/>
    </row>
    <row r="252" spans="2:58" ht="20.25" customHeight="1" x14ac:dyDescent="0.45">
      <c r="B252" s="273"/>
      <c r="C252" s="281"/>
      <c r="D252" s="282"/>
      <c r="E252" s="283"/>
      <c r="F252" s="94">
        <f>C250</f>
        <v>0</v>
      </c>
      <c r="G252" s="181"/>
      <c r="H252" s="185"/>
      <c r="I252" s="183"/>
      <c r="J252" s="183"/>
      <c r="K252" s="184"/>
      <c r="L252" s="192"/>
      <c r="M252" s="193"/>
      <c r="N252" s="193"/>
      <c r="O252" s="194"/>
      <c r="P252" s="270" t="s">
        <v>50</v>
      </c>
      <c r="Q252" s="271"/>
      <c r="R252" s="272"/>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243">
        <f>IF($BB$3="４週",SUM(S252:AT252),IF($BB$3="暦月",SUM(S252:AW252),""))</f>
        <v>0</v>
      </c>
      <c r="AY252" s="244"/>
      <c r="AZ252" s="245">
        <f>IF($BB$3="４週",AX252/4,IF($BB$3="暦月",'通所型サービス（100名）'!AX252/('通所型サービス（100名）'!$BB$8/7),""))</f>
        <v>0</v>
      </c>
      <c r="BA252" s="246"/>
      <c r="BB252" s="289"/>
      <c r="BC252" s="193"/>
      <c r="BD252" s="193"/>
      <c r="BE252" s="193"/>
      <c r="BF252" s="194"/>
    </row>
    <row r="253" spans="2:58" ht="20.25" customHeight="1" x14ac:dyDescent="0.45">
      <c r="B253" s="273">
        <f>B250+1</f>
        <v>78</v>
      </c>
      <c r="C253" s="275"/>
      <c r="D253" s="276"/>
      <c r="E253" s="277"/>
      <c r="F253" s="77"/>
      <c r="G253" s="179"/>
      <c r="H253" s="182"/>
      <c r="I253" s="183"/>
      <c r="J253" s="183"/>
      <c r="K253" s="184"/>
      <c r="L253" s="186"/>
      <c r="M253" s="187"/>
      <c r="N253" s="187"/>
      <c r="O253" s="188"/>
      <c r="P253" s="195" t="s">
        <v>49</v>
      </c>
      <c r="Q253" s="196"/>
      <c r="R253" s="197"/>
      <c r="S253" s="162"/>
      <c r="T253" s="161"/>
      <c r="U253" s="161"/>
      <c r="V253" s="161"/>
      <c r="W253" s="161"/>
      <c r="X253" s="161"/>
      <c r="Y253" s="163"/>
      <c r="Z253" s="162"/>
      <c r="AA253" s="161"/>
      <c r="AB253" s="161"/>
      <c r="AC253" s="161"/>
      <c r="AD253" s="161"/>
      <c r="AE253" s="161"/>
      <c r="AF253" s="163"/>
      <c r="AG253" s="162"/>
      <c r="AH253" s="161"/>
      <c r="AI253" s="161"/>
      <c r="AJ253" s="161"/>
      <c r="AK253" s="161"/>
      <c r="AL253" s="161"/>
      <c r="AM253" s="163"/>
      <c r="AN253" s="162"/>
      <c r="AO253" s="161"/>
      <c r="AP253" s="161"/>
      <c r="AQ253" s="161"/>
      <c r="AR253" s="161"/>
      <c r="AS253" s="161"/>
      <c r="AT253" s="163"/>
      <c r="AU253" s="162"/>
      <c r="AV253" s="161"/>
      <c r="AW253" s="161"/>
      <c r="AX253" s="392"/>
      <c r="AY253" s="393"/>
      <c r="AZ253" s="394"/>
      <c r="BA253" s="395"/>
      <c r="BB253" s="228"/>
      <c r="BC253" s="187"/>
      <c r="BD253" s="187"/>
      <c r="BE253" s="187"/>
      <c r="BF253" s="188"/>
    </row>
    <row r="254" spans="2:58" ht="20.25" customHeight="1" x14ac:dyDescent="0.45">
      <c r="B254" s="273"/>
      <c r="C254" s="278"/>
      <c r="D254" s="279"/>
      <c r="E254" s="280"/>
      <c r="F254" s="75"/>
      <c r="G254" s="180"/>
      <c r="H254" s="185"/>
      <c r="I254" s="183"/>
      <c r="J254" s="183"/>
      <c r="K254" s="184"/>
      <c r="L254" s="189"/>
      <c r="M254" s="190"/>
      <c r="N254" s="190"/>
      <c r="O254" s="191"/>
      <c r="P254" s="233" t="s">
        <v>15</v>
      </c>
      <c r="Q254" s="234"/>
      <c r="R254" s="235"/>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236">
        <f>IF($BB$3="４週",SUM(S254:AT254),IF($BB$3="暦月",SUM(S254:AW254),""))</f>
        <v>0</v>
      </c>
      <c r="AY254" s="237"/>
      <c r="AZ254" s="238">
        <f>IF($BB$3="４週",AX254/4,IF($BB$3="暦月",'通所型サービス（100名）'!AX254/('通所型サービス（100名）'!$BB$8/7),""))</f>
        <v>0</v>
      </c>
      <c r="BA254" s="239"/>
      <c r="BB254" s="229"/>
      <c r="BC254" s="190"/>
      <c r="BD254" s="190"/>
      <c r="BE254" s="190"/>
      <c r="BF254" s="191"/>
    </row>
    <row r="255" spans="2:58" ht="20.25" customHeight="1" x14ac:dyDescent="0.45">
      <c r="B255" s="273"/>
      <c r="C255" s="281"/>
      <c r="D255" s="282"/>
      <c r="E255" s="283"/>
      <c r="F255" s="94">
        <f>C253</f>
        <v>0</v>
      </c>
      <c r="G255" s="181"/>
      <c r="H255" s="185"/>
      <c r="I255" s="183"/>
      <c r="J255" s="183"/>
      <c r="K255" s="184"/>
      <c r="L255" s="192"/>
      <c r="M255" s="193"/>
      <c r="N255" s="193"/>
      <c r="O255" s="194"/>
      <c r="P255" s="270" t="s">
        <v>50</v>
      </c>
      <c r="Q255" s="271"/>
      <c r="R255" s="272"/>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243">
        <f>IF($BB$3="４週",SUM(S255:AT255),IF($BB$3="暦月",SUM(S255:AW255),""))</f>
        <v>0</v>
      </c>
      <c r="AY255" s="244"/>
      <c r="AZ255" s="245">
        <f>IF($BB$3="４週",AX255/4,IF($BB$3="暦月",'通所型サービス（100名）'!AX255/('通所型サービス（100名）'!$BB$8/7),""))</f>
        <v>0</v>
      </c>
      <c r="BA255" s="246"/>
      <c r="BB255" s="289"/>
      <c r="BC255" s="193"/>
      <c r="BD255" s="193"/>
      <c r="BE255" s="193"/>
      <c r="BF255" s="194"/>
    </row>
    <row r="256" spans="2:58" ht="20.25" customHeight="1" x14ac:dyDescent="0.45">
      <c r="B256" s="273">
        <f>B253+1</f>
        <v>79</v>
      </c>
      <c r="C256" s="275"/>
      <c r="D256" s="276"/>
      <c r="E256" s="277"/>
      <c r="F256" s="77"/>
      <c r="G256" s="179"/>
      <c r="H256" s="182"/>
      <c r="I256" s="183"/>
      <c r="J256" s="183"/>
      <c r="K256" s="184"/>
      <c r="L256" s="186"/>
      <c r="M256" s="187"/>
      <c r="N256" s="187"/>
      <c r="O256" s="188"/>
      <c r="P256" s="195" t="s">
        <v>49</v>
      </c>
      <c r="Q256" s="196"/>
      <c r="R256" s="197"/>
      <c r="S256" s="162"/>
      <c r="T256" s="161"/>
      <c r="U256" s="161"/>
      <c r="V256" s="161"/>
      <c r="W256" s="161"/>
      <c r="X256" s="161"/>
      <c r="Y256" s="163"/>
      <c r="Z256" s="162"/>
      <c r="AA256" s="161"/>
      <c r="AB256" s="161"/>
      <c r="AC256" s="161"/>
      <c r="AD256" s="161"/>
      <c r="AE256" s="161"/>
      <c r="AF256" s="163"/>
      <c r="AG256" s="162"/>
      <c r="AH256" s="161"/>
      <c r="AI256" s="161"/>
      <c r="AJ256" s="161"/>
      <c r="AK256" s="161"/>
      <c r="AL256" s="161"/>
      <c r="AM256" s="163"/>
      <c r="AN256" s="162"/>
      <c r="AO256" s="161"/>
      <c r="AP256" s="161"/>
      <c r="AQ256" s="161"/>
      <c r="AR256" s="161"/>
      <c r="AS256" s="161"/>
      <c r="AT256" s="163"/>
      <c r="AU256" s="162"/>
      <c r="AV256" s="161"/>
      <c r="AW256" s="161"/>
      <c r="AX256" s="392"/>
      <c r="AY256" s="393"/>
      <c r="AZ256" s="394"/>
      <c r="BA256" s="395"/>
      <c r="BB256" s="228"/>
      <c r="BC256" s="187"/>
      <c r="BD256" s="187"/>
      <c r="BE256" s="187"/>
      <c r="BF256" s="188"/>
    </row>
    <row r="257" spans="2:58" ht="20.25" customHeight="1" x14ac:dyDescent="0.45">
      <c r="B257" s="273"/>
      <c r="C257" s="278"/>
      <c r="D257" s="279"/>
      <c r="E257" s="280"/>
      <c r="F257" s="75"/>
      <c r="G257" s="180"/>
      <c r="H257" s="185"/>
      <c r="I257" s="183"/>
      <c r="J257" s="183"/>
      <c r="K257" s="184"/>
      <c r="L257" s="189"/>
      <c r="M257" s="190"/>
      <c r="N257" s="190"/>
      <c r="O257" s="191"/>
      <c r="P257" s="233" t="s">
        <v>15</v>
      </c>
      <c r="Q257" s="234"/>
      <c r="R257" s="235"/>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236">
        <f>IF($BB$3="４週",SUM(S257:AT257),IF($BB$3="暦月",SUM(S257:AW257),""))</f>
        <v>0</v>
      </c>
      <c r="AY257" s="237"/>
      <c r="AZ257" s="238">
        <f>IF($BB$3="４週",AX257/4,IF($BB$3="暦月",'通所型サービス（100名）'!AX257/('通所型サービス（100名）'!$BB$8/7),""))</f>
        <v>0</v>
      </c>
      <c r="BA257" s="239"/>
      <c r="BB257" s="229"/>
      <c r="BC257" s="190"/>
      <c r="BD257" s="190"/>
      <c r="BE257" s="190"/>
      <c r="BF257" s="191"/>
    </row>
    <row r="258" spans="2:58" ht="20.25" customHeight="1" x14ac:dyDescent="0.45">
      <c r="B258" s="273"/>
      <c r="C258" s="281"/>
      <c r="D258" s="282"/>
      <c r="E258" s="283"/>
      <c r="F258" s="94">
        <f>C256</f>
        <v>0</v>
      </c>
      <c r="G258" s="181"/>
      <c r="H258" s="185"/>
      <c r="I258" s="183"/>
      <c r="J258" s="183"/>
      <c r="K258" s="184"/>
      <c r="L258" s="192"/>
      <c r="M258" s="193"/>
      <c r="N258" s="193"/>
      <c r="O258" s="194"/>
      <c r="P258" s="270" t="s">
        <v>50</v>
      </c>
      <c r="Q258" s="271"/>
      <c r="R258" s="272"/>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243">
        <f>IF($BB$3="４週",SUM(S258:AT258),IF($BB$3="暦月",SUM(S258:AW258),""))</f>
        <v>0</v>
      </c>
      <c r="AY258" s="244"/>
      <c r="AZ258" s="245">
        <f>IF($BB$3="４週",AX258/4,IF($BB$3="暦月",'通所型サービス（100名）'!AX258/('通所型サービス（100名）'!$BB$8/7),""))</f>
        <v>0</v>
      </c>
      <c r="BA258" s="246"/>
      <c r="BB258" s="289"/>
      <c r="BC258" s="193"/>
      <c r="BD258" s="193"/>
      <c r="BE258" s="193"/>
      <c r="BF258" s="194"/>
    </row>
    <row r="259" spans="2:58" ht="20.25" customHeight="1" x14ac:dyDescent="0.45">
      <c r="B259" s="273">
        <f>B256+1</f>
        <v>80</v>
      </c>
      <c r="C259" s="275"/>
      <c r="D259" s="276"/>
      <c r="E259" s="277"/>
      <c r="F259" s="77"/>
      <c r="G259" s="179"/>
      <c r="H259" s="182"/>
      <c r="I259" s="183"/>
      <c r="J259" s="183"/>
      <c r="K259" s="184"/>
      <c r="L259" s="186"/>
      <c r="M259" s="187"/>
      <c r="N259" s="187"/>
      <c r="O259" s="188"/>
      <c r="P259" s="195" t="s">
        <v>49</v>
      </c>
      <c r="Q259" s="196"/>
      <c r="R259" s="197"/>
      <c r="S259" s="162"/>
      <c r="T259" s="161"/>
      <c r="U259" s="161"/>
      <c r="V259" s="161"/>
      <c r="W259" s="161"/>
      <c r="X259" s="161"/>
      <c r="Y259" s="163"/>
      <c r="Z259" s="162"/>
      <c r="AA259" s="161"/>
      <c r="AB259" s="161"/>
      <c r="AC259" s="161"/>
      <c r="AD259" s="161"/>
      <c r="AE259" s="161"/>
      <c r="AF259" s="163"/>
      <c r="AG259" s="162"/>
      <c r="AH259" s="161"/>
      <c r="AI259" s="161"/>
      <c r="AJ259" s="161"/>
      <c r="AK259" s="161"/>
      <c r="AL259" s="161"/>
      <c r="AM259" s="163"/>
      <c r="AN259" s="162"/>
      <c r="AO259" s="161"/>
      <c r="AP259" s="161"/>
      <c r="AQ259" s="161"/>
      <c r="AR259" s="161"/>
      <c r="AS259" s="161"/>
      <c r="AT259" s="163"/>
      <c r="AU259" s="162"/>
      <c r="AV259" s="161"/>
      <c r="AW259" s="161"/>
      <c r="AX259" s="392"/>
      <c r="AY259" s="393"/>
      <c r="AZ259" s="394"/>
      <c r="BA259" s="395"/>
      <c r="BB259" s="228"/>
      <c r="BC259" s="187"/>
      <c r="BD259" s="187"/>
      <c r="BE259" s="187"/>
      <c r="BF259" s="188"/>
    </row>
    <row r="260" spans="2:58" ht="20.25" customHeight="1" x14ac:dyDescent="0.45">
      <c r="B260" s="273"/>
      <c r="C260" s="278"/>
      <c r="D260" s="279"/>
      <c r="E260" s="280"/>
      <c r="F260" s="75"/>
      <c r="G260" s="180"/>
      <c r="H260" s="185"/>
      <c r="I260" s="183"/>
      <c r="J260" s="183"/>
      <c r="K260" s="184"/>
      <c r="L260" s="189"/>
      <c r="M260" s="190"/>
      <c r="N260" s="190"/>
      <c r="O260" s="191"/>
      <c r="P260" s="233" t="s">
        <v>15</v>
      </c>
      <c r="Q260" s="234"/>
      <c r="R260" s="235"/>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236">
        <f>IF($BB$3="４週",SUM(S260:AT260),IF($BB$3="暦月",SUM(S260:AW260),""))</f>
        <v>0</v>
      </c>
      <c r="AY260" s="237"/>
      <c r="AZ260" s="238">
        <f>IF($BB$3="４週",AX260/4,IF($BB$3="暦月",'通所型サービス（100名）'!AX260/('通所型サービス（100名）'!$BB$8/7),""))</f>
        <v>0</v>
      </c>
      <c r="BA260" s="239"/>
      <c r="BB260" s="229"/>
      <c r="BC260" s="190"/>
      <c r="BD260" s="190"/>
      <c r="BE260" s="190"/>
      <c r="BF260" s="191"/>
    </row>
    <row r="261" spans="2:58" ht="20.25" customHeight="1" x14ac:dyDescent="0.45">
      <c r="B261" s="273"/>
      <c r="C261" s="281"/>
      <c r="D261" s="282"/>
      <c r="E261" s="283"/>
      <c r="F261" s="94">
        <f>C259</f>
        <v>0</v>
      </c>
      <c r="G261" s="181"/>
      <c r="H261" s="185"/>
      <c r="I261" s="183"/>
      <c r="J261" s="183"/>
      <c r="K261" s="184"/>
      <c r="L261" s="192"/>
      <c r="M261" s="193"/>
      <c r="N261" s="193"/>
      <c r="O261" s="194"/>
      <c r="P261" s="270" t="s">
        <v>50</v>
      </c>
      <c r="Q261" s="271"/>
      <c r="R261" s="272"/>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243">
        <f>IF($BB$3="４週",SUM(S261:AT261),IF($BB$3="暦月",SUM(S261:AW261),""))</f>
        <v>0</v>
      </c>
      <c r="AY261" s="244"/>
      <c r="AZ261" s="245">
        <f>IF($BB$3="４週",AX261/4,IF($BB$3="暦月",'通所型サービス（100名）'!AX261/('通所型サービス（100名）'!$BB$8/7),""))</f>
        <v>0</v>
      </c>
      <c r="BA261" s="246"/>
      <c r="BB261" s="289"/>
      <c r="BC261" s="193"/>
      <c r="BD261" s="193"/>
      <c r="BE261" s="193"/>
      <c r="BF261" s="194"/>
    </row>
    <row r="262" spans="2:58" ht="20.25" customHeight="1" x14ac:dyDescent="0.45">
      <c r="B262" s="273">
        <f>B259+1</f>
        <v>81</v>
      </c>
      <c r="C262" s="275"/>
      <c r="D262" s="276"/>
      <c r="E262" s="277"/>
      <c r="F262" s="77"/>
      <c r="G262" s="179"/>
      <c r="H262" s="182"/>
      <c r="I262" s="183"/>
      <c r="J262" s="183"/>
      <c r="K262" s="184"/>
      <c r="L262" s="186"/>
      <c r="M262" s="187"/>
      <c r="N262" s="187"/>
      <c r="O262" s="188"/>
      <c r="P262" s="195" t="s">
        <v>49</v>
      </c>
      <c r="Q262" s="196"/>
      <c r="R262" s="197"/>
      <c r="S262" s="162"/>
      <c r="T262" s="161"/>
      <c r="U262" s="161"/>
      <c r="V262" s="161"/>
      <c r="W262" s="161"/>
      <c r="X262" s="161"/>
      <c r="Y262" s="163"/>
      <c r="Z262" s="162"/>
      <c r="AA262" s="161"/>
      <c r="AB262" s="161"/>
      <c r="AC262" s="161"/>
      <c r="AD262" s="161"/>
      <c r="AE262" s="161"/>
      <c r="AF262" s="163"/>
      <c r="AG262" s="162"/>
      <c r="AH262" s="161"/>
      <c r="AI262" s="161"/>
      <c r="AJ262" s="161"/>
      <c r="AK262" s="161"/>
      <c r="AL262" s="161"/>
      <c r="AM262" s="163"/>
      <c r="AN262" s="162"/>
      <c r="AO262" s="161"/>
      <c r="AP262" s="161"/>
      <c r="AQ262" s="161"/>
      <c r="AR262" s="161"/>
      <c r="AS262" s="161"/>
      <c r="AT262" s="163"/>
      <c r="AU262" s="162"/>
      <c r="AV262" s="161"/>
      <c r="AW262" s="161"/>
      <c r="AX262" s="392"/>
      <c r="AY262" s="393"/>
      <c r="AZ262" s="394"/>
      <c r="BA262" s="395"/>
      <c r="BB262" s="228"/>
      <c r="BC262" s="187"/>
      <c r="BD262" s="187"/>
      <c r="BE262" s="187"/>
      <c r="BF262" s="188"/>
    </row>
    <row r="263" spans="2:58" ht="20.25" customHeight="1" x14ac:dyDescent="0.45">
      <c r="B263" s="273"/>
      <c r="C263" s="278"/>
      <c r="D263" s="279"/>
      <c r="E263" s="280"/>
      <c r="F263" s="75"/>
      <c r="G263" s="180"/>
      <c r="H263" s="185"/>
      <c r="I263" s="183"/>
      <c r="J263" s="183"/>
      <c r="K263" s="184"/>
      <c r="L263" s="189"/>
      <c r="M263" s="190"/>
      <c r="N263" s="190"/>
      <c r="O263" s="191"/>
      <c r="P263" s="233" t="s">
        <v>15</v>
      </c>
      <c r="Q263" s="234"/>
      <c r="R263" s="235"/>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236">
        <f>IF($BB$3="４週",SUM(S263:AT263),IF($BB$3="暦月",SUM(S263:AW263),""))</f>
        <v>0</v>
      </c>
      <c r="AY263" s="237"/>
      <c r="AZ263" s="238">
        <f>IF($BB$3="４週",AX263/4,IF($BB$3="暦月",'通所型サービス（100名）'!AX263/('通所型サービス（100名）'!$BB$8/7),""))</f>
        <v>0</v>
      </c>
      <c r="BA263" s="239"/>
      <c r="BB263" s="229"/>
      <c r="BC263" s="190"/>
      <c r="BD263" s="190"/>
      <c r="BE263" s="190"/>
      <c r="BF263" s="191"/>
    </row>
    <row r="264" spans="2:58" ht="20.25" customHeight="1" x14ac:dyDescent="0.45">
      <c r="B264" s="273"/>
      <c r="C264" s="281"/>
      <c r="D264" s="282"/>
      <c r="E264" s="283"/>
      <c r="F264" s="94">
        <f>C262</f>
        <v>0</v>
      </c>
      <c r="G264" s="181"/>
      <c r="H264" s="185"/>
      <c r="I264" s="183"/>
      <c r="J264" s="183"/>
      <c r="K264" s="184"/>
      <c r="L264" s="192"/>
      <c r="M264" s="193"/>
      <c r="N264" s="193"/>
      <c r="O264" s="194"/>
      <c r="P264" s="270" t="s">
        <v>50</v>
      </c>
      <c r="Q264" s="271"/>
      <c r="R264" s="272"/>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243">
        <f>IF($BB$3="４週",SUM(S264:AT264),IF($BB$3="暦月",SUM(S264:AW264),""))</f>
        <v>0</v>
      </c>
      <c r="AY264" s="244"/>
      <c r="AZ264" s="245">
        <f>IF($BB$3="４週",AX264/4,IF($BB$3="暦月",'通所型サービス（100名）'!AX264/('通所型サービス（100名）'!$BB$8/7),""))</f>
        <v>0</v>
      </c>
      <c r="BA264" s="246"/>
      <c r="BB264" s="289"/>
      <c r="BC264" s="193"/>
      <c r="BD264" s="193"/>
      <c r="BE264" s="193"/>
      <c r="BF264" s="194"/>
    </row>
    <row r="265" spans="2:58" ht="20.25" customHeight="1" x14ac:dyDescent="0.45">
      <c r="B265" s="273">
        <f>B262+1</f>
        <v>82</v>
      </c>
      <c r="C265" s="275"/>
      <c r="D265" s="276"/>
      <c r="E265" s="277"/>
      <c r="F265" s="77"/>
      <c r="G265" s="179"/>
      <c r="H265" s="182"/>
      <c r="I265" s="183"/>
      <c r="J265" s="183"/>
      <c r="K265" s="184"/>
      <c r="L265" s="186"/>
      <c r="M265" s="187"/>
      <c r="N265" s="187"/>
      <c r="O265" s="188"/>
      <c r="P265" s="195" t="s">
        <v>49</v>
      </c>
      <c r="Q265" s="196"/>
      <c r="R265" s="197"/>
      <c r="S265" s="162"/>
      <c r="T265" s="161"/>
      <c r="U265" s="161"/>
      <c r="V265" s="161"/>
      <c r="W265" s="161"/>
      <c r="X265" s="161"/>
      <c r="Y265" s="163"/>
      <c r="Z265" s="162"/>
      <c r="AA265" s="161"/>
      <c r="AB265" s="161"/>
      <c r="AC265" s="161"/>
      <c r="AD265" s="161"/>
      <c r="AE265" s="161"/>
      <c r="AF265" s="163"/>
      <c r="AG265" s="162"/>
      <c r="AH265" s="161"/>
      <c r="AI265" s="161"/>
      <c r="AJ265" s="161"/>
      <c r="AK265" s="161"/>
      <c r="AL265" s="161"/>
      <c r="AM265" s="163"/>
      <c r="AN265" s="162"/>
      <c r="AO265" s="161"/>
      <c r="AP265" s="161"/>
      <c r="AQ265" s="161"/>
      <c r="AR265" s="161"/>
      <c r="AS265" s="161"/>
      <c r="AT265" s="163"/>
      <c r="AU265" s="162"/>
      <c r="AV265" s="161"/>
      <c r="AW265" s="161"/>
      <c r="AX265" s="392"/>
      <c r="AY265" s="393"/>
      <c r="AZ265" s="394"/>
      <c r="BA265" s="395"/>
      <c r="BB265" s="228"/>
      <c r="BC265" s="187"/>
      <c r="BD265" s="187"/>
      <c r="BE265" s="187"/>
      <c r="BF265" s="188"/>
    </row>
    <row r="266" spans="2:58" ht="20.25" customHeight="1" x14ac:dyDescent="0.45">
      <c r="B266" s="273"/>
      <c r="C266" s="278"/>
      <c r="D266" s="279"/>
      <c r="E266" s="280"/>
      <c r="F266" s="75"/>
      <c r="G266" s="180"/>
      <c r="H266" s="185"/>
      <c r="I266" s="183"/>
      <c r="J266" s="183"/>
      <c r="K266" s="184"/>
      <c r="L266" s="189"/>
      <c r="M266" s="190"/>
      <c r="N266" s="190"/>
      <c r="O266" s="191"/>
      <c r="P266" s="233" t="s">
        <v>15</v>
      </c>
      <c r="Q266" s="234"/>
      <c r="R266" s="235"/>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236">
        <f>IF($BB$3="４週",SUM(S266:AT266),IF($BB$3="暦月",SUM(S266:AW266),""))</f>
        <v>0</v>
      </c>
      <c r="AY266" s="237"/>
      <c r="AZ266" s="238">
        <f>IF($BB$3="４週",AX266/4,IF($BB$3="暦月",'通所型サービス（100名）'!AX266/('通所型サービス（100名）'!$BB$8/7),""))</f>
        <v>0</v>
      </c>
      <c r="BA266" s="239"/>
      <c r="BB266" s="229"/>
      <c r="BC266" s="190"/>
      <c r="BD266" s="190"/>
      <c r="BE266" s="190"/>
      <c r="BF266" s="191"/>
    </row>
    <row r="267" spans="2:58" ht="20.25" customHeight="1" x14ac:dyDescent="0.45">
      <c r="B267" s="273"/>
      <c r="C267" s="281"/>
      <c r="D267" s="282"/>
      <c r="E267" s="283"/>
      <c r="F267" s="94">
        <f>C265</f>
        <v>0</v>
      </c>
      <c r="G267" s="181"/>
      <c r="H267" s="185"/>
      <c r="I267" s="183"/>
      <c r="J267" s="183"/>
      <c r="K267" s="184"/>
      <c r="L267" s="192"/>
      <c r="M267" s="193"/>
      <c r="N267" s="193"/>
      <c r="O267" s="194"/>
      <c r="P267" s="270" t="s">
        <v>50</v>
      </c>
      <c r="Q267" s="271"/>
      <c r="R267" s="272"/>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243">
        <f>IF($BB$3="４週",SUM(S267:AT267),IF($BB$3="暦月",SUM(S267:AW267),""))</f>
        <v>0</v>
      </c>
      <c r="AY267" s="244"/>
      <c r="AZ267" s="245">
        <f>IF($BB$3="４週",AX267/4,IF($BB$3="暦月",'通所型サービス（100名）'!AX267/('通所型サービス（100名）'!$BB$8/7),""))</f>
        <v>0</v>
      </c>
      <c r="BA267" s="246"/>
      <c r="BB267" s="289"/>
      <c r="BC267" s="193"/>
      <c r="BD267" s="193"/>
      <c r="BE267" s="193"/>
      <c r="BF267" s="194"/>
    </row>
    <row r="268" spans="2:58" ht="20.25" customHeight="1" x14ac:dyDescent="0.45">
      <c r="B268" s="273">
        <f>B265+1</f>
        <v>83</v>
      </c>
      <c r="C268" s="275"/>
      <c r="D268" s="276"/>
      <c r="E268" s="277"/>
      <c r="F268" s="77"/>
      <c r="G268" s="179"/>
      <c r="H268" s="182"/>
      <c r="I268" s="183"/>
      <c r="J268" s="183"/>
      <c r="K268" s="184"/>
      <c r="L268" s="186"/>
      <c r="M268" s="187"/>
      <c r="N268" s="187"/>
      <c r="O268" s="188"/>
      <c r="P268" s="195" t="s">
        <v>49</v>
      </c>
      <c r="Q268" s="196"/>
      <c r="R268" s="197"/>
      <c r="S268" s="162"/>
      <c r="T268" s="161"/>
      <c r="U268" s="161"/>
      <c r="V268" s="161"/>
      <c r="W268" s="161"/>
      <c r="X268" s="161"/>
      <c r="Y268" s="163"/>
      <c r="Z268" s="162"/>
      <c r="AA268" s="161"/>
      <c r="AB268" s="161"/>
      <c r="AC268" s="161"/>
      <c r="AD268" s="161"/>
      <c r="AE268" s="161"/>
      <c r="AF268" s="163"/>
      <c r="AG268" s="162"/>
      <c r="AH268" s="161"/>
      <c r="AI268" s="161"/>
      <c r="AJ268" s="161"/>
      <c r="AK268" s="161"/>
      <c r="AL268" s="161"/>
      <c r="AM268" s="163"/>
      <c r="AN268" s="162"/>
      <c r="AO268" s="161"/>
      <c r="AP268" s="161"/>
      <c r="AQ268" s="161"/>
      <c r="AR268" s="161"/>
      <c r="AS268" s="161"/>
      <c r="AT268" s="163"/>
      <c r="AU268" s="162"/>
      <c r="AV268" s="161"/>
      <c r="AW268" s="161"/>
      <c r="AX268" s="392"/>
      <c r="AY268" s="393"/>
      <c r="AZ268" s="394"/>
      <c r="BA268" s="395"/>
      <c r="BB268" s="228"/>
      <c r="BC268" s="187"/>
      <c r="BD268" s="187"/>
      <c r="BE268" s="187"/>
      <c r="BF268" s="188"/>
    </row>
    <row r="269" spans="2:58" ht="20.25" customHeight="1" x14ac:dyDescent="0.45">
      <c r="B269" s="273"/>
      <c r="C269" s="278"/>
      <c r="D269" s="279"/>
      <c r="E269" s="280"/>
      <c r="F269" s="75"/>
      <c r="G269" s="180"/>
      <c r="H269" s="185"/>
      <c r="I269" s="183"/>
      <c r="J269" s="183"/>
      <c r="K269" s="184"/>
      <c r="L269" s="189"/>
      <c r="M269" s="190"/>
      <c r="N269" s="190"/>
      <c r="O269" s="191"/>
      <c r="P269" s="233" t="s">
        <v>15</v>
      </c>
      <c r="Q269" s="234"/>
      <c r="R269" s="235"/>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236">
        <f>IF($BB$3="４週",SUM(S269:AT269),IF($BB$3="暦月",SUM(S269:AW269),""))</f>
        <v>0</v>
      </c>
      <c r="AY269" s="237"/>
      <c r="AZ269" s="238">
        <f>IF($BB$3="４週",AX269/4,IF($BB$3="暦月",'通所型サービス（100名）'!AX269/('通所型サービス（100名）'!$BB$8/7),""))</f>
        <v>0</v>
      </c>
      <c r="BA269" s="239"/>
      <c r="BB269" s="229"/>
      <c r="BC269" s="190"/>
      <c r="BD269" s="190"/>
      <c r="BE269" s="190"/>
      <c r="BF269" s="191"/>
    </row>
    <row r="270" spans="2:58" ht="20.25" customHeight="1" x14ac:dyDescent="0.45">
      <c r="B270" s="273"/>
      <c r="C270" s="281"/>
      <c r="D270" s="282"/>
      <c r="E270" s="283"/>
      <c r="F270" s="94">
        <f>C268</f>
        <v>0</v>
      </c>
      <c r="G270" s="181"/>
      <c r="H270" s="185"/>
      <c r="I270" s="183"/>
      <c r="J270" s="183"/>
      <c r="K270" s="184"/>
      <c r="L270" s="192"/>
      <c r="M270" s="193"/>
      <c r="N270" s="193"/>
      <c r="O270" s="194"/>
      <c r="P270" s="270" t="s">
        <v>50</v>
      </c>
      <c r="Q270" s="271"/>
      <c r="R270" s="272"/>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243">
        <f>IF($BB$3="４週",SUM(S270:AT270),IF($BB$3="暦月",SUM(S270:AW270),""))</f>
        <v>0</v>
      </c>
      <c r="AY270" s="244"/>
      <c r="AZ270" s="245">
        <f>IF($BB$3="４週",AX270/4,IF($BB$3="暦月",'通所型サービス（100名）'!AX270/('通所型サービス（100名）'!$BB$8/7),""))</f>
        <v>0</v>
      </c>
      <c r="BA270" s="246"/>
      <c r="BB270" s="289"/>
      <c r="BC270" s="193"/>
      <c r="BD270" s="193"/>
      <c r="BE270" s="193"/>
      <c r="BF270" s="194"/>
    </row>
    <row r="271" spans="2:58" ht="20.25" customHeight="1" x14ac:dyDescent="0.45">
      <c r="B271" s="273">
        <f>B268+1</f>
        <v>84</v>
      </c>
      <c r="C271" s="275"/>
      <c r="D271" s="276"/>
      <c r="E271" s="277"/>
      <c r="F271" s="77"/>
      <c r="G271" s="179"/>
      <c r="H271" s="182"/>
      <c r="I271" s="183"/>
      <c r="J271" s="183"/>
      <c r="K271" s="184"/>
      <c r="L271" s="186"/>
      <c r="M271" s="187"/>
      <c r="N271" s="187"/>
      <c r="O271" s="188"/>
      <c r="P271" s="195" t="s">
        <v>49</v>
      </c>
      <c r="Q271" s="196"/>
      <c r="R271" s="197"/>
      <c r="S271" s="162"/>
      <c r="T271" s="161"/>
      <c r="U271" s="161"/>
      <c r="V271" s="161"/>
      <c r="W271" s="161"/>
      <c r="X271" s="161"/>
      <c r="Y271" s="163"/>
      <c r="Z271" s="162"/>
      <c r="AA271" s="161"/>
      <c r="AB271" s="161"/>
      <c r="AC271" s="161"/>
      <c r="AD271" s="161"/>
      <c r="AE271" s="161"/>
      <c r="AF271" s="163"/>
      <c r="AG271" s="162"/>
      <c r="AH271" s="161"/>
      <c r="AI271" s="161"/>
      <c r="AJ271" s="161"/>
      <c r="AK271" s="161"/>
      <c r="AL271" s="161"/>
      <c r="AM271" s="163"/>
      <c r="AN271" s="162"/>
      <c r="AO271" s="161"/>
      <c r="AP271" s="161"/>
      <c r="AQ271" s="161"/>
      <c r="AR271" s="161"/>
      <c r="AS271" s="161"/>
      <c r="AT271" s="163"/>
      <c r="AU271" s="162"/>
      <c r="AV271" s="161"/>
      <c r="AW271" s="161"/>
      <c r="AX271" s="392"/>
      <c r="AY271" s="393"/>
      <c r="AZ271" s="394"/>
      <c r="BA271" s="395"/>
      <c r="BB271" s="228"/>
      <c r="BC271" s="187"/>
      <c r="BD271" s="187"/>
      <c r="BE271" s="187"/>
      <c r="BF271" s="188"/>
    </row>
    <row r="272" spans="2:58" ht="20.25" customHeight="1" x14ac:dyDescent="0.45">
      <c r="B272" s="273"/>
      <c r="C272" s="278"/>
      <c r="D272" s="279"/>
      <c r="E272" s="280"/>
      <c r="F272" s="75"/>
      <c r="G272" s="180"/>
      <c r="H272" s="185"/>
      <c r="I272" s="183"/>
      <c r="J272" s="183"/>
      <c r="K272" s="184"/>
      <c r="L272" s="189"/>
      <c r="M272" s="190"/>
      <c r="N272" s="190"/>
      <c r="O272" s="191"/>
      <c r="P272" s="233" t="s">
        <v>15</v>
      </c>
      <c r="Q272" s="234"/>
      <c r="R272" s="235"/>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236">
        <f>IF($BB$3="４週",SUM(S272:AT272),IF($BB$3="暦月",SUM(S272:AW272),""))</f>
        <v>0</v>
      </c>
      <c r="AY272" s="237"/>
      <c r="AZ272" s="238">
        <f>IF($BB$3="４週",AX272/4,IF($BB$3="暦月",'通所型サービス（100名）'!AX272/('通所型サービス（100名）'!$BB$8/7),""))</f>
        <v>0</v>
      </c>
      <c r="BA272" s="239"/>
      <c r="BB272" s="229"/>
      <c r="BC272" s="190"/>
      <c r="BD272" s="190"/>
      <c r="BE272" s="190"/>
      <c r="BF272" s="191"/>
    </row>
    <row r="273" spans="2:58" ht="20.25" customHeight="1" x14ac:dyDescent="0.45">
      <c r="B273" s="273"/>
      <c r="C273" s="281"/>
      <c r="D273" s="282"/>
      <c r="E273" s="283"/>
      <c r="F273" s="94">
        <f>C271</f>
        <v>0</v>
      </c>
      <c r="G273" s="181"/>
      <c r="H273" s="185"/>
      <c r="I273" s="183"/>
      <c r="J273" s="183"/>
      <c r="K273" s="184"/>
      <c r="L273" s="192"/>
      <c r="M273" s="193"/>
      <c r="N273" s="193"/>
      <c r="O273" s="194"/>
      <c r="P273" s="270" t="s">
        <v>50</v>
      </c>
      <c r="Q273" s="271"/>
      <c r="R273" s="272"/>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243">
        <f>IF($BB$3="４週",SUM(S273:AT273),IF($BB$3="暦月",SUM(S273:AW273),""))</f>
        <v>0</v>
      </c>
      <c r="AY273" s="244"/>
      <c r="AZ273" s="245">
        <f>IF($BB$3="４週",AX273/4,IF($BB$3="暦月",'通所型サービス（100名）'!AX273/('通所型サービス（100名）'!$BB$8/7),""))</f>
        <v>0</v>
      </c>
      <c r="BA273" s="246"/>
      <c r="BB273" s="289"/>
      <c r="BC273" s="193"/>
      <c r="BD273" s="193"/>
      <c r="BE273" s="193"/>
      <c r="BF273" s="194"/>
    </row>
    <row r="274" spans="2:58" ht="20.25" customHeight="1" x14ac:dyDescent="0.45">
      <c r="B274" s="273">
        <f>B271+1</f>
        <v>85</v>
      </c>
      <c r="C274" s="275"/>
      <c r="D274" s="276"/>
      <c r="E274" s="277"/>
      <c r="F274" s="77"/>
      <c r="G274" s="179"/>
      <c r="H274" s="182"/>
      <c r="I274" s="183"/>
      <c r="J274" s="183"/>
      <c r="K274" s="184"/>
      <c r="L274" s="186"/>
      <c r="M274" s="187"/>
      <c r="N274" s="187"/>
      <c r="O274" s="188"/>
      <c r="P274" s="195" t="s">
        <v>49</v>
      </c>
      <c r="Q274" s="196"/>
      <c r="R274" s="197"/>
      <c r="S274" s="162"/>
      <c r="T274" s="161"/>
      <c r="U274" s="161"/>
      <c r="V274" s="161"/>
      <c r="W274" s="161"/>
      <c r="X274" s="161"/>
      <c r="Y274" s="163"/>
      <c r="Z274" s="162"/>
      <c r="AA274" s="161"/>
      <c r="AB274" s="161"/>
      <c r="AC274" s="161"/>
      <c r="AD274" s="161"/>
      <c r="AE274" s="161"/>
      <c r="AF274" s="163"/>
      <c r="AG274" s="162"/>
      <c r="AH274" s="161"/>
      <c r="AI274" s="161"/>
      <c r="AJ274" s="161"/>
      <c r="AK274" s="161"/>
      <c r="AL274" s="161"/>
      <c r="AM274" s="163"/>
      <c r="AN274" s="162"/>
      <c r="AO274" s="161"/>
      <c r="AP274" s="161"/>
      <c r="AQ274" s="161"/>
      <c r="AR274" s="161"/>
      <c r="AS274" s="161"/>
      <c r="AT274" s="163"/>
      <c r="AU274" s="162"/>
      <c r="AV274" s="161"/>
      <c r="AW274" s="161"/>
      <c r="AX274" s="392"/>
      <c r="AY274" s="393"/>
      <c r="AZ274" s="394"/>
      <c r="BA274" s="395"/>
      <c r="BB274" s="228"/>
      <c r="BC274" s="187"/>
      <c r="BD274" s="187"/>
      <c r="BE274" s="187"/>
      <c r="BF274" s="188"/>
    </row>
    <row r="275" spans="2:58" ht="20.25" customHeight="1" x14ac:dyDescent="0.45">
      <c r="B275" s="273"/>
      <c r="C275" s="278"/>
      <c r="D275" s="279"/>
      <c r="E275" s="280"/>
      <c r="F275" s="75"/>
      <c r="G275" s="180"/>
      <c r="H275" s="185"/>
      <c r="I275" s="183"/>
      <c r="J275" s="183"/>
      <c r="K275" s="184"/>
      <c r="L275" s="189"/>
      <c r="M275" s="190"/>
      <c r="N275" s="190"/>
      <c r="O275" s="191"/>
      <c r="P275" s="233" t="s">
        <v>15</v>
      </c>
      <c r="Q275" s="234"/>
      <c r="R275" s="235"/>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236">
        <f>IF($BB$3="４週",SUM(S275:AT275),IF($BB$3="暦月",SUM(S275:AW275),""))</f>
        <v>0</v>
      </c>
      <c r="AY275" s="237"/>
      <c r="AZ275" s="238">
        <f>IF($BB$3="４週",AX275/4,IF($BB$3="暦月",'通所型サービス（100名）'!AX275/('通所型サービス（100名）'!$BB$8/7),""))</f>
        <v>0</v>
      </c>
      <c r="BA275" s="239"/>
      <c r="BB275" s="229"/>
      <c r="BC275" s="190"/>
      <c r="BD275" s="190"/>
      <c r="BE275" s="190"/>
      <c r="BF275" s="191"/>
    </row>
    <row r="276" spans="2:58" ht="20.25" customHeight="1" x14ac:dyDescent="0.45">
      <c r="B276" s="273"/>
      <c r="C276" s="281"/>
      <c r="D276" s="282"/>
      <c r="E276" s="283"/>
      <c r="F276" s="94">
        <f>C274</f>
        <v>0</v>
      </c>
      <c r="G276" s="181"/>
      <c r="H276" s="185"/>
      <c r="I276" s="183"/>
      <c r="J276" s="183"/>
      <c r="K276" s="184"/>
      <c r="L276" s="192"/>
      <c r="M276" s="193"/>
      <c r="N276" s="193"/>
      <c r="O276" s="194"/>
      <c r="P276" s="270" t="s">
        <v>50</v>
      </c>
      <c r="Q276" s="271"/>
      <c r="R276" s="272"/>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243">
        <f>IF($BB$3="４週",SUM(S276:AT276),IF($BB$3="暦月",SUM(S276:AW276),""))</f>
        <v>0</v>
      </c>
      <c r="AY276" s="244"/>
      <c r="AZ276" s="245">
        <f>IF($BB$3="４週",AX276/4,IF($BB$3="暦月",'通所型サービス（100名）'!AX276/('通所型サービス（100名）'!$BB$8/7),""))</f>
        <v>0</v>
      </c>
      <c r="BA276" s="246"/>
      <c r="BB276" s="289"/>
      <c r="BC276" s="193"/>
      <c r="BD276" s="193"/>
      <c r="BE276" s="193"/>
      <c r="BF276" s="194"/>
    </row>
    <row r="277" spans="2:58" ht="20.25" customHeight="1" x14ac:dyDescent="0.45">
      <c r="B277" s="273">
        <f>B274+1</f>
        <v>86</v>
      </c>
      <c r="C277" s="275"/>
      <c r="D277" s="276"/>
      <c r="E277" s="277"/>
      <c r="F277" s="77"/>
      <c r="G277" s="179"/>
      <c r="H277" s="182"/>
      <c r="I277" s="183"/>
      <c r="J277" s="183"/>
      <c r="K277" s="184"/>
      <c r="L277" s="186"/>
      <c r="M277" s="187"/>
      <c r="N277" s="187"/>
      <c r="O277" s="188"/>
      <c r="P277" s="195" t="s">
        <v>49</v>
      </c>
      <c r="Q277" s="196"/>
      <c r="R277" s="197"/>
      <c r="S277" s="162"/>
      <c r="T277" s="161"/>
      <c r="U277" s="161"/>
      <c r="V277" s="161"/>
      <c r="W277" s="161"/>
      <c r="X277" s="161"/>
      <c r="Y277" s="163"/>
      <c r="Z277" s="162"/>
      <c r="AA277" s="161"/>
      <c r="AB277" s="161"/>
      <c r="AC277" s="161"/>
      <c r="AD277" s="161"/>
      <c r="AE277" s="161"/>
      <c r="AF277" s="163"/>
      <c r="AG277" s="162"/>
      <c r="AH277" s="161"/>
      <c r="AI277" s="161"/>
      <c r="AJ277" s="161"/>
      <c r="AK277" s="161"/>
      <c r="AL277" s="161"/>
      <c r="AM277" s="163"/>
      <c r="AN277" s="162"/>
      <c r="AO277" s="161"/>
      <c r="AP277" s="161"/>
      <c r="AQ277" s="161"/>
      <c r="AR277" s="161"/>
      <c r="AS277" s="161"/>
      <c r="AT277" s="163"/>
      <c r="AU277" s="162"/>
      <c r="AV277" s="161"/>
      <c r="AW277" s="161"/>
      <c r="AX277" s="392"/>
      <c r="AY277" s="393"/>
      <c r="AZ277" s="394"/>
      <c r="BA277" s="395"/>
      <c r="BB277" s="228"/>
      <c r="BC277" s="187"/>
      <c r="BD277" s="187"/>
      <c r="BE277" s="187"/>
      <c r="BF277" s="188"/>
    </row>
    <row r="278" spans="2:58" ht="20.25" customHeight="1" x14ac:dyDescent="0.45">
      <c r="B278" s="273"/>
      <c r="C278" s="278"/>
      <c r="D278" s="279"/>
      <c r="E278" s="280"/>
      <c r="F278" s="75"/>
      <c r="G278" s="180"/>
      <c r="H278" s="185"/>
      <c r="I278" s="183"/>
      <c r="J278" s="183"/>
      <c r="K278" s="184"/>
      <c r="L278" s="189"/>
      <c r="M278" s="190"/>
      <c r="N278" s="190"/>
      <c r="O278" s="191"/>
      <c r="P278" s="233" t="s">
        <v>15</v>
      </c>
      <c r="Q278" s="234"/>
      <c r="R278" s="235"/>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236">
        <f>IF($BB$3="４週",SUM(S278:AT278),IF($BB$3="暦月",SUM(S278:AW278),""))</f>
        <v>0</v>
      </c>
      <c r="AY278" s="237"/>
      <c r="AZ278" s="238">
        <f>IF($BB$3="４週",AX278/4,IF($BB$3="暦月",'通所型サービス（100名）'!AX278/('通所型サービス（100名）'!$BB$8/7),""))</f>
        <v>0</v>
      </c>
      <c r="BA278" s="239"/>
      <c r="BB278" s="229"/>
      <c r="BC278" s="190"/>
      <c r="BD278" s="190"/>
      <c r="BE278" s="190"/>
      <c r="BF278" s="191"/>
    </row>
    <row r="279" spans="2:58" ht="20.25" customHeight="1" x14ac:dyDescent="0.45">
      <c r="B279" s="273"/>
      <c r="C279" s="281"/>
      <c r="D279" s="282"/>
      <c r="E279" s="283"/>
      <c r="F279" s="94">
        <f>C277</f>
        <v>0</v>
      </c>
      <c r="G279" s="181"/>
      <c r="H279" s="185"/>
      <c r="I279" s="183"/>
      <c r="J279" s="183"/>
      <c r="K279" s="184"/>
      <c r="L279" s="192"/>
      <c r="M279" s="193"/>
      <c r="N279" s="193"/>
      <c r="O279" s="194"/>
      <c r="P279" s="270" t="s">
        <v>50</v>
      </c>
      <c r="Q279" s="271"/>
      <c r="R279" s="272"/>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243">
        <f>IF($BB$3="４週",SUM(S279:AT279),IF($BB$3="暦月",SUM(S279:AW279),""))</f>
        <v>0</v>
      </c>
      <c r="AY279" s="244"/>
      <c r="AZ279" s="245">
        <f>IF($BB$3="４週",AX279/4,IF($BB$3="暦月",'通所型サービス（100名）'!AX279/('通所型サービス（100名）'!$BB$8/7),""))</f>
        <v>0</v>
      </c>
      <c r="BA279" s="246"/>
      <c r="BB279" s="289"/>
      <c r="BC279" s="193"/>
      <c r="BD279" s="193"/>
      <c r="BE279" s="193"/>
      <c r="BF279" s="194"/>
    </row>
    <row r="280" spans="2:58" ht="20.25" customHeight="1" x14ac:dyDescent="0.45">
      <c r="B280" s="273">
        <f>B277+1</f>
        <v>87</v>
      </c>
      <c r="C280" s="275"/>
      <c r="D280" s="276"/>
      <c r="E280" s="277"/>
      <c r="F280" s="77"/>
      <c r="G280" s="179"/>
      <c r="H280" s="182"/>
      <c r="I280" s="183"/>
      <c r="J280" s="183"/>
      <c r="K280" s="184"/>
      <c r="L280" s="186"/>
      <c r="M280" s="187"/>
      <c r="N280" s="187"/>
      <c r="O280" s="188"/>
      <c r="P280" s="195" t="s">
        <v>49</v>
      </c>
      <c r="Q280" s="196"/>
      <c r="R280" s="197"/>
      <c r="S280" s="162"/>
      <c r="T280" s="161"/>
      <c r="U280" s="161"/>
      <c r="V280" s="161"/>
      <c r="W280" s="161"/>
      <c r="X280" s="161"/>
      <c r="Y280" s="163"/>
      <c r="Z280" s="162"/>
      <c r="AA280" s="161"/>
      <c r="AB280" s="161"/>
      <c r="AC280" s="161"/>
      <c r="AD280" s="161"/>
      <c r="AE280" s="161"/>
      <c r="AF280" s="163"/>
      <c r="AG280" s="162"/>
      <c r="AH280" s="161"/>
      <c r="AI280" s="161"/>
      <c r="AJ280" s="161"/>
      <c r="AK280" s="161"/>
      <c r="AL280" s="161"/>
      <c r="AM280" s="163"/>
      <c r="AN280" s="162"/>
      <c r="AO280" s="161"/>
      <c r="AP280" s="161"/>
      <c r="AQ280" s="161"/>
      <c r="AR280" s="161"/>
      <c r="AS280" s="161"/>
      <c r="AT280" s="163"/>
      <c r="AU280" s="162"/>
      <c r="AV280" s="161"/>
      <c r="AW280" s="161"/>
      <c r="AX280" s="392"/>
      <c r="AY280" s="393"/>
      <c r="AZ280" s="394"/>
      <c r="BA280" s="395"/>
      <c r="BB280" s="228"/>
      <c r="BC280" s="187"/>
      <c r="BD280" s="187"/>
      <c r="BE280" s="187"/>
      <c r="BF280" s="188"/>
    </row>
    <row r="281" spans="2:58" ht="20.25" customHeight="1" x14ac:dyDescent="0.45">
      <c r="B281" s="273"/>
      <c r="C281" s="278"/>
      <c r="D281" s="279"/>
      <c r="E281" s="280"/>
      <c r="F281" s="75"/>
      <c r="G281" s="180"/>
      <c r="H281" s="185"/>
      <c r="I281" s="183"/>
      <c r="J281" s="183"/>
      <c r="K281" s="184"/>
      <c r="L281" s="189"/>
      <c r="M281" s="190"/>
      <c r="N281" s="190"/>
      <c r="O281" s="191"/>
      <c r="P281" s="233" t="s">
        <v>15</v>
      </c>
      <c r="Q281" s="234"/>
      <c r="R281" s="235"/>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236">
        <f>IF($BB$3="４週",SUM(S281:AT281),IF($BB$3="暦月",SUM(S281:AW281),""))</f>
        <v>0</v>
      </c>
      <c r="AY281" s="237"/>
      <c r="AZ281" s="238">
        <f>IF($BB$3="４週",AX281/4,IF($BB$3="暦月",'通所型サービス（100名）'!AX281/('通所型サービス（100名）'!$BB$8/7),""))</f>
        <v>0</v>
      </c>
      <c r="BA281" s="239"/>
      <c r="BB281" s="229"/>
      <c r="BC281" s="190"/>
      <c r="BD281" s="190"/>
      <c r="BE281" s="190"/>
      <c r="BF281" s="191"/>
    </row>
    <row r="282" spans="2:58" ht="20.25" customHeight="1" x14ac:dyDescent="0.45">
      <c r="B282" s="273"/>
      <c r="C282" s="281"/>
      <c r="D282" s="282"/>
      <c r="E282" s="283"/>
      <c r="F282" s="94">
        <f>C280</f>
        <v>0</v>
      </c>
      <c r="G282" s="181"/>
      <c r="H282" s="185"/>
      <c r="I282" s="183"/>
      <c r="J282" s="183"/>
      <c r="K282" s="184"/>
      <c r="L282" s="192"/>
      <c r="M282" s="193"/>
      <c r="N282" s="193"/>
      <c r="O282" s="194"/>
      <c r="P282" s="270" t="s">
        <v>50</v>
      </c>
      <c r="Q282" s="271"/>
      <c r="R282" s="272"/>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243">
        <f>IF($BB$3="４週",SUM(S282:AT282),IF($BB$3="暦月",SUM(S282:AW282),""))</f>
        <v>0</v>
      </c>
      <c r="AY282" s="244"/>
      <c r="AZ282" s="245">
        <f>IF($BB$3="４週",AX282/4,IF($BB$3="暦月",'通所型サービス（100名）'!AX282/('通所型サービス（100名）'!$BB$8/7),""))</f>
        <v>0</v>
      </c>
      <c r="BA282" s="246"/>
      <c r="BB282" s="289"/>
      <c r="BC282" s="193"/>
      <c r="BD282" s="193"/>
      <c r="BE282" s="193"/>
      <c r="BF282" s="194"/>
    </row>
    <row r="283" spans="2:58" ht="20.25" customHeight="1" x14ac:dyDescent="0.45">
      <c r="B283" s="273">
        <f>B280+1</f>
        <v>88</v>
      </c>
      <c r="C283" s="275"/>
      <c r="D283" s="276"/>
      <c r="E283" s="277"/>
      <c r="F283" s="77"/>
      <c r="G283" s="179"/>
      <c r="H283" s="182"/>
      <c r="I283" s="183"/>
      <c r="J283" s="183"/>
      <c r="K283" s="184"/>
      <c r="L283" s="186"/>
      <c r="M283" s="187"/>
      <c r="N283" s="187"/>
      <c r="O283" s="188"/>
      <c r="P283" s="195" t="s">
        <v>49</v>
      </c>
      <c r="Q283" s="196"/>
      <c r="R283" s="197"/>
      <c r="S283" s="162"/>
      <c r="T283" s="161"/>
      <c r="U283" s="161"/>
      <c r="V283" s="161"/>
      <c r="W283" s="161"/>
      <c r="X283" s="161"/>
      <c r="Y283" s="163"/>
      <c r="Z283" s="162"/>
      <c r="AA283" s="161"/>
      <c r="AB283" s="161"/>
      <c r="AC283" s="161"/>
      <c r="AD283" s="161"/>
      <c r="AE283" s="161"/>
      <c r="AF283" s="163"/>
      <c r="AG283" s="162"/>
      <c r="AH283" s="161"/>
      <c r="AI283" s="161"/>
      <c r="AJ283" s="161"/>
      <c r="AK283" s="161"/>
      <c r="AL283" s="161"/>
      <c r="AM283" s="163"/>
      <c r="AN283" s="162"/>
      <c r="AO283" s="161"/>
      <c r="AP283" s="161"/>
      <c r="AQ283" s="161"/>
      <c r="AR283" s="161"/>
      <c r="AS283" s="161"/>
      <c r="AT283" s="163"/>
      <c r="AU283" s="162"/>
      <c r="AV283" s="161"/>
      <c r="AW283" s="161"/>
      <c r="AX283" s="392"/>
      <c r="AY283" s="393"/>
      <c r="AZ283" s="394"/>
      <c r="BA283" s="395"/>
      <c r="BB283" s="228"/>
      <c r="BC283" s="187"/>
      <c r="BD283" s="187"/>
      <c r="BE283" s="187"/>
      <c r="BF283" s="188"/>
    </row>
    <row r="284" spans="2:58" ht="20.25" customHeight="1" x14ac:dyDescent="0.45">
      <c r="B284" s="273"/>
      <c r="C284" s="278"/>
      <c r="D284" s="279"/>
      <c r="E284" s="280"/>
      <c r="F284" s="75"/>
      <c r="G284" s="180"/>
      <c r="H284" s="185"/>
      <c r="I284" s="183"/>
      <c r="J284" s="183"/>
      <c r="K284" s="184"/>
      <c r="L284" s="189"/>
      <c r="M284" s="190"/>
      <c r="N284" s="190"/>
      <c r="O284" s="191"/>
      <c r="P284" s="233" t="s">
        <v>15</v>
      </c>
      <c r="Q284" s="234"/>
      <c r="R284" s="235"/>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236">
        <f>IF($BB$3="４週",SUM(S284:AT284),IF($BB$3="暦月",SUM(S284:AW284),""))</f>
        <v>0</v>
      </c>
      <c r="AY284" s="237"/>
      <c r="AZ284" s="238">
        <f>IF($BB$3="４週",AX284/4,IF($BB$3="暦月",'通所型サービス（100名）'!AX284/('通所型サービス（100名）'!$BB$8/7),""))</f>
        <v>0</v>
      </c>
      <c r="BA284" s="239"/>
      <c r="BB284" s="229"/>
      <c r="BC284" s="190"/>
      <c r="BD284" s="190"/>
      <c r="BE284" s="190"/>
      <c r="BF284" s="191"/>
    </row>
    <row r="285" spans="2:58" ht="20.25" customHeight="1" x14ac:dyDescent="0.45">
      <c r="B285" s="273"/>
      <c r="C285" s="281"/>
      <c r="D285" s="282"/>
      <c r="E285" s="283"/>
      <c r="F285" s="94">
        <f>C283</f>
        <v>0</v>
      </c>
      <c r="G285" s="181"/>
      <c r="H285" s="185"/>
      <c r="I285" s="183"/>
      <c r="J285" s="183"/>
      <c r="K285" s="184"/>
      <c r="L285" s="192"/>
      <c r="M285" s="193"/>
      <c r="N285" s="193"/>
      <c r="O285" s="194"/>
      <c r="P285" s="270" t="s">
        <v>50</v>
      </c>
      <c r="Q285" s="271"/>
      <c r="R285" s="272"/>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243">
        <f>IF($BB$3="４週",SUM(S285:AT285),IF($BB$3="暦月",SUM(S285:AW285),""))</f>
        <v>0</v>
      </c>
      <c r="AY285" s="244"/>
      <c r="AZ285" s="245">
        <f>IF($BB$3="４週",AX285/4,IF($BB$3="暦月",'通所型サービス（100名）'!AX285/('通所型サービス（100名）'!$BB$8/7),""))</f>
        <v>0</v>
      </c>
      <c r="BA285" s="246"/>
      <c r="BB285" s="289"/>
      <c r="BC285" s="193"/>
      <c r="BD285" s="193"/>
      <c r="BE285" s="193"/>
      <c r="BF285" s="194"/>
    </row>
    <row r="286" spans="2:58" ht="20.25" customHeight="1" x14ac:dyDescent="0.45">
      <c r="B286" s="273">
        <f>B283+1</f>
        <v>89</v>
      </c>
      <c r="C286" s="275"/>
      <c r="D286" s="276"/>
      <c r="E286" s="277"/>
      <c r="F286" s="77"/>
      <c r="G286" s="179"/>
      <c r="H286" s="182"/>
      <c r="I286" s="183"/>
      <c r="J286" s="183"/>
      <c r="K286" s="184"/>
      <c r="L286" s="186"/>
      <c r="M286" s="187"/>
      <c r="N286" s="187"/>
      <c r="O286" s="188"/>
      <c r="P286" s="195" t="s">
        <v>49</v>
      </c>
      <c r="Q286" s="196"/>
      <c r="R286" s="197"/>
      <c r="S286" s="162"/>
      <c r="T286" s="161"/>
      <c r="U286" s="161"/>
      <c r="V286" s="161"/>
      <c r="W286" s="161"/>
      <c r="X286" s="161"/>
      <c r="Y286" s="163"/>
      <c r="Z286" s="162"/>
      <c r="AA286" s="161"/>
      <c r="AB286" s="161"/>
      <c r="AC286" s="161"/>
      <c r="AD286" s="161"/>
      <c r="AE286" s="161"/>
      <c r="AF286" s="163"/>
      <c r="AG286" s="162"/>
      <c r="AH286" s="161"/>
      <c r="AI286" s="161"/>
      <c r="AJ286" s="161"/>
      <c r="AK286" s="161"/>
      <c r="AL286" s="161"/>
      <c r="AM286" s="163"/>
      <c r="AN286" s="162"/>
      <c r="AO286" s="161"/>
      <c r="AP286" s="161"/>
      <c r="AQ286" s="161"/>
      <c r="AR286" s="161"/>
      <c r="AS286" s="161"/>
      <c r="AT286" s="163"/>
      <c r="AU286" s="162"/>
      <c r="AV286" s="161"/>
      <c r="AW286" s="161"/>
      <c r="AX286" s="392"/>
      <c r="AY286" s="393"/>
      <c r="AZ286" s="394"/>
      <c r="BA286" s="395"/>
      <c r="BB286" s="228"/>
      <c r="BC286" s="187"/>
      <c r="BD286" s="187"/>
      <c r="BE286" s="187"/>
      <c r="BF286" s="188"/>
    </row>
    <row r="287" spans="2:58" ht="20.25" customHeight="1" x14ac:dyDescent="0.45">
      <c r="B287" s="273"/>
      <c r="C287" s="278"/>
      <c r="D287" s="279"/>
      <c r="E287" s="280"/>
      <c r="F287" s="75"/>
      <c r="G287" s="180"/>
      <c r="H287" s="185"/>
      <c r="I287" s="183"/>
      <c r="J287" s="183"/>
      <c r="K287" s="184"/>
      <c r="L287" s="189"/>
      <c r="M287" s="190"/>
      <c r="N287" s="190"/>
      <c r="O287" s="191"/>
      <c r="P287" s="233" t="s">
        <v>15</v>
      </c>
      <c r="Q287" s="234"/>
      <c r="R287" s="235"/>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236">
        <f>IF($BB$3="４週",SUM(S287:AT287),IF($BB$3="暦月",SUM(S287:AW287),""))</f>
        <v>0</v>
      </c>
      <c r="AY287" s="237"/>
      <c r="AZ287" s="238">
        <f>IF($BB$3="４週",AX287/4,IF($BB$3="暦月",'通所型サービス（100名）'!AX287/('通所型サービス（100名）'!$BB$8/7),""))</f>
        <v>0</v>
      </c>
      <c r="BA287" s="239"/>
      <c r="BB287" s="229"/>
      <c r="BC287" s="190"/>
      <c r="BD287" s="190"/>
      <c r="BE287" s="190"/>
      <c r="BF287" s="191"/>
    </row>
    <row r="288" spans="2:58" ht="20.25" customHeight="1" x14ac:dyDescent="0.45">
      <c r="B288" s="273"/>
      <c r="C288" s="281"/>
      <c r="D288" s="282"/>
      <c r="E288" s="283"/>
      <c r="F288" s="94">
        <f>C286</f>
        <v>0</v>
      </c>
      <c r="G288" s="181"/>
      <c r="H288" s="185"/>
      <c r="I288" s="183"/>
      <c r="J288" s="183"/>
      <c r="K288" s="184"/>
      <c r="L288" s="192"/>
      <c r="M288" s="193"/>
      <c r="N288" s="193"/>
      <c r="O288" s="194"/>
      <c r="P288" s="270" t="s">
        <v>50</v>
      </c>
      <c r="Q288" s="271"/>
      <c r="R288" s="272"/>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243">
        <f>IF($BB$3="４週",SUM(S288:AT288),IF($BB$3="暦月",SUM(S288:AW288),""))</f>
        <v>0</v>
      </c>
      <c r="AY288" s="244"/>
      <c r="AZ288" s="245">
        <f>IF($BB$3="４週",AX288/4,IF($BB$3="暦月",'通所型サービス（100名）'!AX288/('通所型サービス（100名）'!$BB$8/7),""))</f>
        <v>0</v>
      </c>
      <c r="BA288" s="246"/>
      <c r="BB288" s="289"/>
      <c r="BC288" s="193"/>
      <c r="BD288" s="193"/>
      <c r="BE288" s="193"/>
      <c r="BF288" s="194"/>
    </row>
    <row r="289" spans="2:58" ht="20.25" customHeight="1" x14ac:dyDescent="0.45">
      <c r="B289" s="273">
        <f>B286+1</f>
        <v>90</v>
      </c>
      <c r="C289" s="275"/>
      <c r="D289" s="276"/>
      <c r="E289" s="277"/>
      <c r="F289" s="77"/>
      <c r="G289" s="179"/>
      <c r="H289" s="182"/>
      <c r="I289" s="183"/>
      <c r="J289" s="183"/>
      <c r="K289" s="184"/>
      <c r="L289" s="186"/>
      <c r="M289" s="187"/>
      <c r="N289" s="187"/>
      <c r="O289" s="188"/>
      <c r="P289" s="195" t="s">
        <v>49</v>
      </c>
      <c r="Q289" s="196"/>
      <c r="R289" s="197"/>
      <c r="S289" s="162"/>
      <c r="T289" s="161"/>
      <c r="U289" s="161"/>
      <c r="V289" s="161"/>
      <c r="W289" s="161"/>
      <c r="X289" s="161"/>
      <c r="Y289" s="163"/>
      <c r="Z289" s="162"/>
      <c r="AA289" s="161"/>
      <c r="AB289" s="161"/>
      <c r="AC289" s="161"/>
      <c r="AD289" s="161"/>
      <c r="AE289" s="161"/>
      <c r="AF289" s="163"/>
      <c r="AG289" s="162"/>
      <c r="AH289" s="161"/>
      <c r="AI289" s="161"/>
      <c r="AJ289" s="161"/>
      <c r="AK289" s="161"/>
      <c r="AL289" s="161"/>
      <c r="AM289" s="163"/>
      <c r="AN289" s="162"/>
      <c r="AO289" s="161"/>
      <c r="AP289" s="161"/>
      <c r="AQ289" s="161"/>
      <c r="AR289" s="161"/>
      <c r="AS289" s="161"/>
      <c r="AT289" s="163"/>
      <c r="AU289" s="162"/>
      <c r="AV289" s="161"/>
      <c r="AW289" s="161"/>
      <c r="AX289" s="392"/>
      <c r="AY289" s="393"/>
      <c r="AZ289" s="394"/>
      <c r="BA289" s="395"/>
      <c r="BB289" s="228"/>
      <c r="BC289" s="187"/>
      <c r="BD289" s="187"/>
      <c r="BE289" s="187"/>
      <c r="BF289" s="188"/>
    </row>
    <row r="290" spans="2:58" ht="20.25" customHeight="1" x14ac:dyDescent="0.45">
      <c r="B290" s="273"/>
      <c r="C290" s="278"/>
      <c r="D290" s="279"/>
      <c r="E290" s="280"/>
      <c r="F290" s="75"/>
      <c r="G290" s="180"/>
      <c r="H290" s="185"/>
      <c r="I290" s="183"/>
      <c r="J290" s="183"/>
      <c r="K290" s="184"/>
      <c r="L290" s="189"/>
      <c r="M290" s="190"/>
      <c r="N290" s="190"/>
      <c r="O290" s="191"/>
      <c r="P290" s="233" t="s">
        <v>15</v>
      </c>
      <c r="Q290" s="234"/>
      <c r="R290" s="235"/>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236">
        <f>IF($BB$3="４週",SUM(S290:AT290),IF($BB$3="暦月",SUM(S290:AW290),""))</f>
        <v>0</v>
      </c>
      <c r="AY290" s="237"/>
      <c r="AZ290" s="238">
        <f>IF($BB$3="４週",AX290/4,IF($BB$3="暦月",'通所型サービス（100名）'!AX290/('通所型サービス（100名）'!$BB$8/7),""))</f>
        <v>0</v>
      </c>
      <c r="BA290" s="239"/>
      <c r="BB290" s="229"/>
      <c r="BC290" s="190"/>
      <c r="BD290" s="190"/>
      <c r="BE290" s="190"/>
      <c r="BF290" s="191"/>
    </row>
    <row r="291" spans="2:58" ht="20.25" customHeight="1" x14ac:dyDescent="0.45">
      <c r="B291" s="273"/>
      <c r="C291" s="281"/>
      <c r="D291" s="282"/>
      <c r="E291" s="283"/>
      <c r="F291" s="94">
        <f>C289</f>
        <v>0</v>
      </c>
      <c r="G291" s="181"/>
      <c r="H291" s="185"/>
      <c r="I291" s="183"/>
      <c r="J291" s="183"/>
      <c r="K291" s="184"/>
      <c r="L291" s="192"/>
      <c r="M291" s="193"/>
      <c r="N291" s="193"/>
      <c r="O291" s="194"/>
      <c r="P291" s="270" t="s">
        <v>50</v>
      </c>
      <c r="Q291" s="271"/>
      <c r="R291" s="272"/>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243">
        <f>IF($BB$3="４週",SUM(S291:AT291),IF($BB$3="暦月",SUM(S291:AW291),""))</f>
        <v>0</v>
      </c>
      <c r="AY291" s="244"/>
      <c r="AZ291" s="245">
        <f>IF($BB$3="４週",AX291/4,IF($BB$3="暦月",'通所型サービス（100名）'!AX291/('通所型サービス（100名）'!$BB$8/7),""))</f>
        <v>0</v>
      </c>
      <c r="BA291" s="246"/>
      <c r="BB291" s="289"/>
      <c r="BC291" s="193"/>
      <c r="BD291" s="193"/>
      <c r="BE291" s="193"/>
      <c r="BF291" s="194"/>
    </row>
    <row r="292" spans="2:58" ht="20.25" customHeight="1" x14ac:dyDescent="0.45">
      <c r="B292" s="273">
        <f>B289+1</f>
        <v>91</v>
      </c>
      <c r="C292" s="275"/>
      <c r="D292" s="276"/>
      <c r="E292" s="277"/>
      <c r="F292" s="77"/>
      <c r="G292" s="179"/>
      <c r="H292" s="182"/>
      <c r="I292" s="183"/>
      <c r="J292" s="183"/>
      <c r="K292" s="184"/>
      <c r="L292" s="186"/>
      <c r="M292" s="187"/>
      <c r="N292" s="187"/>
      <c r="O292" s="188"/>
      <c r="P292" s="195" t="s">
        <v>49</v>
      </c>
      <c r="Q292" s="196"/>
      <c r="R292" s="197"/>
      <c r="S292" s="162"/>
      <c r="T292" s="161"/>
      <c r="U292" s="161"/>
      <c r="V292" s="161"/>
      <c r="W292" s="161"/>
      <c r="X292" s="161"/>
      <c r="Y292" s="163"/>
      <c r="Z292" s="162"/>
      <c r="AA292" s="161"/>
      <c r="AB292" s="161"/>
      <c r="AC292" s="161"/>
      <c r="AD292" s="161"/>
      <c r="AE292" s="161"/>
      <c r="AF292" s="163"/>
      <c r="AG292" s="162"/>
      <c r="AH292" s="161"/>
      <c r="AI292" s="161"/>
      <c r="AJ292" s="161"/>
      <c r="AK292" s="161"/>
      <c r="AL292" s="161"/>
      <c r="AM292" s="163"/>
      <c r="AN292" s="162"/>
      <c r="AO292" s="161"/>
      <c r="AP292" s="161"/>
      <c r="AQ292" s="161"/>
      <c r="AR292" s="161"/>
      <c r="AS292" s="161"/>
      <c r="AT292" s="163"/>
      <c r="AU292" s="162"/>
      <c r="AV292" s="161"/>
      <c r="AW292" s="161"/>
      <c r="AX292" s="392"/>
      <c r="AY292" s="393"/>
      <c r="AZ292" s="394"/>
      <c r="BA292" s="395"/>
      <c r="BB292" s="228"/>
      <c r="BC292" s="187"/>
      <c r="BD292" s="187"/>
      <c r="BE292" s="187"/>
      <c r="BF292" s="188"/>
    </row>
    <row r="293" spans="2:58" ht="20.25" customHeight="1" x14ac:dyDescent="0.45">
      <c r="B293" s="273"/>
      <c r="C293" s="278"/>
      <c r="D293" s="279"/>
      <c r="E293" s="280"/>
      <c r="F293" s="75"/>
      <c r="G293" s="180"/>
      <c r="H293" s="185"/>
      <c r="I293" s="183"/>
      <c r="J293" s="183"/>
      <c r="K293" s="184"/>
      <c r="L293" s="189"/>
      <c r="M293" s="190"/>
      <c r="N293" s="190"/>
      <c r="O293" s="191"/>
      <c r="P293" s="233" t="s">
        <v>15</v>
      </c>
      <c r="Q293" s="234"/>
      <c r="R293" s="235"/>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236">
        <f>IF($BB$3="４週",SUM(S293:AT293),IF($BB$3="暦月",SUM(S293:AW293),""))</f>
        <v>0</v>
      </c>
      <c r="AY293" s="237"/>
      <c r="AZ293" s="238">
        <f>IF($BB$3="４週",AX293/4,IF($BB$3="暦月",'通所型サービス（100名）'!AX293/('通所型サービス（100名）'!$BB$8/7),""))</f>
        <v>0</v>
      </c>
      <c r="BA293" s="239"/>
      <c r="BB293" s="229"/>
      <c r="BC293" s="190"/>
      <c r="BD293" s="190"/>
      <c r="BE293" s="190"/>
      <c r="BF293" s="191"/>
    </row>
    <row r="294" spans="2:58" ht="20.25" customHeight="1" x14ac:dyDescent="0.45">
      <c r="B294" s="273"/>
      <c r="C294" s="281"/>
      <c r="D294" s="282"/>
      <c r="E294" s="283"/>
      <c r="F294" s="94">
        <f>C292</f>
        <v>0</v>
      </c>
      <c r="G294" s="181"/>
      <c r="H294" s="185"/>
      <c r="I294" s="183"/>
      <c r="J294" s="183"/>
      <c r="K294" s="184"/>
      <c r="L294" s="192"/>
      <c r="M294" s="193"/>
      <c r="N294" s="193"/>
      <c r="O294" s="194"/>
      <c r="P294" s="270" t="s">
        <v>50</v>
      </c>
      <c r="Q294" s="271"/>
      <c r="R294" s="272"/>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243">
        <f>IF($BB$3="４週",SUM(S294:AT294),IF($BB$3="暦月",SUM(S294:AW294),""))</f>
        <v>0</v>
      </c>
      <c r="AY294" s="244"/>
      <c r="AZ294" s="245">
        <f>IF($BB$3="４週",AX294/4,IF($BB$3="暦月",'通所型サービス（100名）'!AX294/('通所型サービス（100名）'!$BB$8/7),""))</f>
        <v>0</v>
      </c>
      <c r="BA294" s="246"/>
      <c r="BB294" s="289"/>
      <c r="BC294" s="193"/>
      <c r="BD294" s="193"/>
      <c r="BE294" s="193"/>
      <c r="BF294" s="194"/>
    </row>
    <row r="295" spans="2:58" ht="20.25" customHeight="1" x14ac:dyDescent="0.45">
      <c r="B295" s="273">
        <f>B292+1</f>
        <v>92</v>
      </c>
      <c r="C295" s="275"/>
      <c r="D295" s="276"/>
      <c r="E295" s="277"/>
      <c r="F295" s="77"/>
      <c r="G295" s="179"/>
      <c r="H295" s="182"/>
      <c r="I295" s="183"/>
      <c r="J295" s="183"/>
      <c r="K295" s="184"/>
      <c r="L295" s="186"/>
      <c r="M295" s="187"/>
      <c r="N295" s="187"/>
      <c r="O295" s="188"/>
      <c r="P295" s="195" t="s">
        <v>49</v>
      </c>
      <c r="Q295" s="196"/>
      <c r="R295" s="197"/>
      <c r="S295" s="162"/>
      <c r="T295" s="161"/>
      <c r="U295" s="161"/>
      <c r="V295" s="161"/>
      <c r="W295" s="161"/>
      <c r="X295" s="161"/>
      <c r="Y295" s="163"/>
      <c r="Z295" s="162"/>
      <c r="AA295" s="161"/>
      <c r="AB295" s="161"/>
      <c r="AC295" s="161"/>
      <c r="AD295" s="161"/>
      <c r="AE295" s="161"/>
      <c r="AF295" s="163"/>
      <c r="AG295" s="162"/>
      <c r="AH295" s="161"/>
      <c r="AI295" s="161"/>
      <c r="AJ295" s="161"/>
      <c r="AK295" s="161"/>
      <c r="AL295" s="161"/>
      <c r="AM295" s="163"/>
      <c r="AN295" s="162"/>
      <c r="AO295" s="161"/>
      <c r="AP295" s="161"/>
      <c r="AQ295" s="161"/>
      <c r="AR295" s="161"/>
      <c r="AS295" s="161"/>
      <c r="AT295" s="163"/>
      <c r="AU295" s="162"/>
      <c r="AV295" s="161"/>
      <c r="AW295" s="161"/>
      <c r="AX295" s="392"/>
      <c r="AY295" s="393"/>
      <c r="AZ295" s="394"/>
      <c r="BA295" s="395"/>
      <c r="BB295" s="228"/>
      <c r="BC295" s="187"/>
      <c r="BD295" s="187"/>
      <c r="BE295" s="187"/>
      <c r="BF295" s="188"/>
    </row>
    <row r="296" spans="2:58" ht="20.25" customHeight="1" x14ac:dyDescent="0.45">
      <c r="B296" s="273"/>
      <c r="C296" s="278"/>
      <c r="D296" s="279"/>
      <c r="E296" s="280"/>
      <c r="F296" s="75"/>
      <c r="G296" s="180"/>
      <c r="H296" s="185"/>
      <c r="I296" s="183"/>
      <c r="J296" s="183"/>
      <c r="K296" s="184"/>
      <c r="L296" s="189"/>
      <c r="M296" s="190"/>
      <c r="N296" s="190"/>
      <c r="O296" s="191"/>
      <c r="P296" s="233" t="s">
        <v>15</v>
      </c>
      <c r="Q296" s="234"/>
      <c r="R296" s="235"/>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236">
        <f>IF($BB$3="４週",SUM(S296:AT296),IF($BB$3="暦月",SUM(S296:AW296),""))</f>
        <v>0</v>
      </c>
      <c r="AY296" s="237"/>
      <c r="AZ296" s="238">
        <f>IF($BB$3="４週",AX296/4,IF($BB$3="暦月",'通所型サービス（100名）'!AX296/('通所型サービス（100名）'!$BB$8/7),""))</f>
        <v>0</v>
      </c>
      <c r="BA296" s="239"/>
      <c r="BB296" s="229"/>
      <c r="BC296" s="190"/>
      <c r="BD296" s="190"/>
      <c r="BE296" s="190"/>
      <c r="BF296" s="191"/>
    </row>
    <row r="297" spans="2:58" ht="20.25" customHeight="1" x14ac:dyDescent="0.45">
      <c r="B297" s="273"/>
      <c r="C297" s="281"/>
      <c r="D297" s="282"/>
      <c r="E297" s="283"/>
      <c r="F297" s="94">
        <f>C295</f>
        <v>0</v>
      </c>
      <c r="G297" s="181"/>
      <c r="H297" s="185"/>
      <c r="I297" s="183"/>
      <c r="J297" s="183"/>
      <c r="K297" s="184"/>
      <c r="L297" s="192"/>
      <c r="M297" s="193"/>
      <c r="N297" s="193"/>
      <c r="O297" s="194"/>
      <c r="P297" s="270" t="s">
        <v>50</v>
      </c>
      <c r="Q297" s="271"/>
      <c r="R297" s="272"/>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243">
        <f>IF($BB$3="４週",SUM(S297:AT297),IF($BB$3="暦月",SUM(S297:AW297),""))</f>
        <v>0</v>
      </c>
      <c r="AY297" s="244"/>
      <c r="AZ297" s="245">
        <f>IF($BB$3="４週",AX297/4,IF($BB$3="暦月",'通所型サービス（100名）'!AX297/('通所型サービス（100名）'!$BB$8/7),""))</f>
        <v>0</v>
      </c>
      <c r="BA297" s="246"/>
      <c r="BB297" s="289"/>
      <c r="BC297" s="193"/>
      <c r="BD297" s="193"/>
      <c r="BE297" s="193"/>
      <c r="BF297" s="194"/>
    </row>
    <row r="298" spans="2:58" ht="20.25" customHeight="1" x14ac:dyDescent="0.45">
      <c r="B298" s="273">
        <f>B295+1</f>
        <v>93</v>
      </c>
      <c r="C298" s="275"/>
      <c r="D298" s="276"/>
      <c r="E298" s="277"/>
      <c r="F298" s="77"/>
      <c r="G298" s="179"/>
      <c r="H298" s="182"/>
      <c r="I298" s="183"/>
      <c r="J298" s="183"/>
      <c r="K298" s="184"/>
      <c r="L298" s="186"/>
      <c r="M298" s="187"/>
      <c r="N298" s="187"/>
      <c r="O298" s="188"/>
      <c r="P298" s="195" t="s">
        <v>49</v>
      </c>
      <c r="Q298" s="196"/>
      <c r="R298" s="197"/>
      <c r="S298" s="162"/>
      <c r="T298" s="161"/>
      <c r="U298" s="161"/>
      <c r="V298" s="161"/>
      <c r="W298" s="161"/>
      <c r="X298" s="161"/>
      <c r="Y298" s="163"/>
      <c r="Z298" s="162"/>
      <c r="AA298" s="161"/>
      <c r="AB298" s="161"/>
      <c r="AC298" s="161"/>
      <c r="AD298" s="161"/>
      <c r="AE298" s="161"/>
      <c r="AF298" s="163"/>
      <c r="AG298" s="162"/>
      <c r="AH298" s="161"/>
      <c r="AI298" s="161"/>
      <c r="AJ298" s="161"/>
      <c r="AK298" s="161"/>
      <c r="AL298" s="161"/>
      <c r="AM298" s="163"/>
      <c r="AN298" s="162"/>
      <c r="AO298" s="161"/>
      <c r="AP298" s="161"/>
      <c r="AQ298" s="161"/>
      <c r="AR298" s="161"/>
      <c r="AS298" s="161"/>
      <c r="AT298" s="163"/>
      <c r="AU298" s="162"/>
      <c r="AV298" s="161"/>
      <c r="AW298" s="161"/>
      <c r="AX298" s="392"/>
      <c r="AY298" s="393"/>
      <c r="AZ298" s="394"/>
      <c r="BA298" s="395"/>
      <c r="BB298" s="228"/>
      <c r="BC298" s="187"/>
      <c r="BD298" s="187"/>
      <c r="BE298" s="187"/>
      <c r="BF298" s="188"/>
    </row>
    <row r="299" spans="2:58" ht="20.25" customHeight="1" x14ac:dyDescent="0.45">
      <c r="B299" s="273"/>
      <c r="C299" s="278"/>
      <c r="D299" s="279"/>
      <c r="E299" s="280"/>
      <c r="F299" s="75"/>
      <c r="G299" s="180"/>
      <c r="H299" s="185"/>
      <c r="I299" s="183"/>
      <c r="J299" s="183"/>
      <c r="K299" s="184"/>
      <c r="L299" s="189"/>
      <c r="M299" s="190"/>
      <c r="N299" s="190"/>
      <c r="O299" s="191"/>
      <c r="P299" s="233" t="s">
        <v>15</v>
      </c>
      <c r="Q299" s="234"/>
      <c r="R299" s="235"/>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236">
        <f>IF($BB$3="４週",SUM(S299:AT299),IF($BB$3="暦月",SUM(S299:AW299),""))</f>
        <v>0</v>
      </c>
      <c r="AY299" s="237"/>
      <c r="AZ299" s="238">
        <f>IF($BB$3="４週",AX299/4,IF($BB$3="暦月",'通所型サービス（100名）'!AX299/('通所型サービス（100名）'!$BB$8/7),""))</f>
        <v>0</v>
      </c>
      <c r="BA299" s="239"/>
      <c r="BB299" s="229"/>
      <c r="BC299" s="190"/>
      <c r="BD299" s="190"/>
      <c r="BE299" s="190"/>
      <c r="BF299" s="191"/>
    </row>
    <row r="300" spans="2:58" ht="20.25" customHeight="1" x14ac:dyDescent="0.45">
      <c r="B300" s="273"/>
      <c r="C300" s="281"/>
      <c r="D300" s="282"/>
      <c r="E300" s="283"/>
      <c r="F300" s="94">
        <f>C298</f>
        <v>0</v>
      </c>
      <c r="G300" s="181"/>
      <c r="H300" s="185"/>
      <c r="I300" s="183"/>
      <c r="J300" s="183"/>
      <c r="K300" s="184"/>
      <c r="L300" s="192"/>
      <c r="M300" s="193"/>
      <c r="N300" s="193"/>
      <c r="O300" s="194"/>
      <c r="P300" s="270" t="s">
        <v>50</v>
      </c>
      <c r="Q300" s="271"/>
      <c r="R300" s="272"/>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243">
        <f>IF($BB$3="４週",SUM(S300:AT300),IF($BB$3="暦月",SUM(S300:AW300),""))</f>
        <v>0</v>
      </c>
      <c r="AY300" s="244"/>
      <c r="AZ300" s="245">
        <f>IF($BB$3="４週",AX300/4,IF($BB$3="暦月",'通所型サービス（100名）'!AX300/('通所型サービス（100名）'!$BB$8/7),""))</f>
        <v>0</v>
      </c>
      <c r="BA300" s="246"/>
      <c r="BB300" s="289"/>
      <c r="BC300" s="193"/>
      <c r="BD300" s="193"/>
      <c r="BE300" s="193"/>
      <c r="BF300" s="194"/>
    </row>
    <row r="301" spans="2:58" ht="20.25" customHeight="1" x14ac:dyDescent="0.45">
      <c r="B301" s="273">
        <f>B298+1</f>
        <v>94</v>
      </c>
      <c r="C301" s="275"/>
      <c r="D301" s="276"/>
      <c r="E301" s="277"/>
      <c r="F301" s="77"/>
      <c r="G301" s="179"/>
      <c r="H301" s="182"/>
      <c r="I301" s="183"/>
      <c r="J301" s="183"/>
      <c r="K301" s="184"/>
      <c r="L301" s="186"/>
      <c r="M301" s="187"/>
      <c r="N301" s="187"/>
      <c r="O301" s="188"/>
      <c r="P301" s="195" t="s">
        <v>49</v>
      </c>
      <c r="Q301" s="196"/>
      <c r="R301" s="197"/>
      <c r="S301" s="162"/>
      <c r="T301" s="161"/>
      <c r="U301" s="161"/>
      <c r="V301" s="161"/>
      <c r="W301" s="161"/>
      <c r="X301" s="161"/>
      <c r="Y301" s="163"/>
      <c r="Z301" s="162"/>
      <c r="AA301" s="161"/>
      <c r="AB301" s="161"/>
      <c r="AC301" s="161"/>
      <c r="AD301" s="161"/>
      <c r="AE301" s="161"/>
      <c r="AF301" s="163"/>
      <c r="AG301" s="162"/>
      <c r="AH301" s="161"/>
      <c r="AI301" s="161"/>
      <c r="AJ301" s="161"/>
      <c r="AK301" s="161"/>
      <c r="AL301" s="161"/>
      <c r="AM301" s="163"/>
      <c r="AN301" s="162"/>
      <c r="AO301" s="161"/>
      <c r="AP301" s="161"/>
      <c r="AQ301" s="161"/>
      <c r="AR301" s="161"/>
      <c r="AS301" s="161"/>
      <c r="AT301" s="163"/>
      <c r="AU301" s="162"/>
      <c r="AV301" s="161"/>
      <c r="AW301" s="161"/>
      <c r="AX301" s="392"/>
      <c r="AY301" s="393"/>
      <c r="AZ301" s="394"/>
      <c r="BA301" s="395"/>
      <c r="BB301" s="228"/>
      <c r="BC301" s="187"/>
      <c r="BD301" s="187"/>
      <c r="BE301" s="187"/>
      <c r="BF301" s="188"/>
    </row>
    <row r="302" spans="2:58" ht="20.25" customHeight="1" x14ac:dyDescent="0.45">
      <c r="B302" s="273"/>
      <c r="C302" s="278"/>
      <c r="D302" s="279"/>
      <c r="E302" s="280"/>
      <c r="F302" s="75"/>
      <c r="G302" s="180"/>
      <c r="H302" s="185"/>
      <c r="I302" s="183"/>
      <c r="J302" s="183"/>
      <c r="K302" s="184"/>
      <c r="L302" s="189"/>
      <c r="M302" s="190"/>
      <c r="N302" s="190"/>
      <c r="O302" s="191"/>
      <c r="P302" s="233" t="s">
        <v>15</v>
      </c>
      <c r="Q302" s="234"/>
      <c r="R302" s="235"/>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236">
        <f>IF($BB$3="４週",SUM(S302:AT302),IF($BB$3="暦月",SUM(S302:AW302),""))</f>
        <v>0</v>
      </c>
      <c r="AY302" s="237"/>
      <c r="AZ302" s="238">
        <f>IF($BB$3="４週",AX302/4,IF($BB$3="暦月",'通所型サービス（100名）'!AX302/('通所型サービス（100名）'!$BB$8/7),""))</f>
        <v>0</v>
      </c>
      <c r="BA302" s="239"/>
      <c r="BB302" s="229"/>
      <c r="BC302" s="190"/>
      <c r="BD302" s="190"/>
      <c r="BE302" s="190"/>
      <c r="BF302" s="191"/>
    </row>
    <row r="303" spans="2:58" ht="20.25" customHeight="1" x14ac:dyDescent="0.45">
      <c r="B303" s="273"/>
      <c r="C303" s="281"/>
      <c r="D303" s="282"/>
      <c r="E303" s="283"/>
      <c r="F303" s="94">
        <f>C301</f>
        <v>0</v>
      </c>
      <c r="G303" s="181"/>
      <c r="H303" s="185"/>
      <c r="I303" s="183"/>
      <c r="J303" s="183"/>
      <c r="K303" s="184"/>
      <c r="L303" s="192"/>
      <c r="M303" s="193"/>
      <c r="N303" s="193"/>
      <c r="O303" s="194"/>
      <c r="P303" s="270" t="s">
        <v>50</v>
      </c>
      <c r="Q303" s="271"/>
      <c r="R303" s="272"/>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243">
        <f>IF($BB$3="４週",SUM(S303:AT303),IF($BB$3="暦月",SUM(S303:AW303),""))</f>
        <v>0</v>
      </c>
      <c r="AY303" s="244"/>
      <c r="AZ303" s="245">
        <f>IF($BB$3="４週",AX303/4,IF($BB$3="暦月",'通所型サービス（100名）'!AX303/('通所型サービス（100名）'!$BB$8/7),""))</f>
        <v>0</v>
      </c>
      <c r="BA303" s="246"/>
      <c r="BB303" s="289"/>
      <c r="BC303" s="193"/>
      <c r="BD303" s="193"/>
      <c r="BE303" s="193"/>
      <c r="BF303" s="194"/>
    </row>
    <row r="304" spans="2:58" ht="20.25" customHeight="1" x14ac:dyDescent="0.45">
      <c r="B304" s="273">
        <f>B301+1</f>
        <v>95</v>
      </c>
      <c r="C304" s="275"/>
      <c r="D304" s="276"/>
      <c r="E304" s="277"/>
      <c r="F304" s="77"/>
      <c r="G304" s="179"/>
      <c r="H304" s="182"/>
      <c r="I304" s="183"/>
      <c r="J304" s="183"/>
      <c r="K304" s="184"/>
      <c r="L304" s="186"/>
      <c r="M304" s="187"/>
      <c r="N304" s="187"/>
      <c r="O304" s="188"/>
      <c r="P304" s="195" t="s">
        <v>49</v>
      </c>
      <c r="Q304" s="196"/>
      <c r="R304" s="197"/>
      <c r="S304" s="162"/>
      <c r="T304" s="161"/>
      <c r="U304" s="161"/>
      <c r="V304" s="161"/>
      <c r="W304" s="161"/>
      <c r="X304" s="161"/>
      <c r="Y304" s="163"/>
      <c r="Z304" s="162"/>
      <c r="AA304" s="161"/>
      <c r="AB304" s="161"/>
      <c r="AC304" s="161"/>
      <c r="AD304" s="161"/>
      <c r="AE304" s="161"/>
      <c r="AF304" s="163"/>
      <c r="AG304" s="162"/>
      <c r="AH304" s="161"/>
      <c r="AI304" s="161"/>
      <c r="AJ304" s="161"/>
      <c r="AK304" s="161"/>
      <c r="AL304" s="161"/>
      <c r="AM304" s="163"/>
      <c r="AN304" s="162"/>
      <c r="AO304" s="161"/>
      <c r="AP304" s="161"/>
      <c r="AQ304" s="161"/>
      <c r="AR304" s="161"/>
      <c r="AS304" s="161"/>
      <c r="AT304" s="163"/>
      <c r="AU304" s="162"/>
      <c r="AV304" s="161"/>
      <c r="AW304" s="161"/>
      <c r="AX304" s="392"/>
      <c r="AY304" s="393"/>
      <c r="AZ304" s="394"/>
      <c r="BA304" s="395"/>
      <c r="BB304" s="228"/>
      <c r="BC304" s="187"/>
      <c r="BD304" s="187"/>
      <c r="BE304" s="187"/>
      <c r="BF304" s="188"/>
    </row>
    <row r="305" spans="2:58" ht="20.25" customHeight="1" x14ac:dyDescent="0.45">
      <c r="B305" s="273"/>
      <c r="C305" s="278"/>
      <c r="D305" s="279"/>
      <c r="E305" s="280"/>
      <c r="F305" s="75"/>
      <c r="G305" s="180"/>
      <c r="H305" s="185"/>
      <c r="I305" s="183"/>
      <c r="J305" s="183"/>
      <c r="K305" s="184"/>
      <c r="L305" s="189"/>
      <c r="M305" s="190"/>
      <c r="N305" s="190"/>
      <c r="O305" s="191"/>
      <c r="P305" s="233" t="s">
        <v>15</v>
      </c>
      <c r="Q305" s="234"/>
      <c r="R305" s="235"/>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236">
        <f>IF($BB$3="４週",SUM(S305:AT305),IF($BB$3="暦月",SUM(S305:AW305),""))</f>
        <v>0</v>
      </c>
      <c r="AY305" s="237"/>
      <c r="AZ305" s="238">
        <f>IF($BB$3="４週",AX305/4,IF($BB$3="暦月",'通所型サービス（100名）'!AX305/('通所型サービス（100名）'!$BB$8/7),""))</f>
        <v>0</v>
      </c>
      <c r="BA305" s="239"/>
      <c r="BB305" s="229"/>
      <c r="BC305" s="190"/>
      <c r="BD305" s="190"/>
      <c r="BE305" s="190"/>
      <c r="BF305" s="191"/>
    </row>
    <row r="306" spans="2:58" ht="20.25" customHeight="1" x14ac:dyDescent="0.45">
      <c r="B306" s="273"/>
      <c r="C306" s="281"/>
      <c r="D306" s="282"/>
      <c r="E306" s="283"/>
      <c r="F306" s="94">
        <f>C304</f>
        <v>0</v>
      </c>
      <c r="G306" s="181"/>
      <c r="H306" s="185"/>
      <c r="I306" s="183"/>
      <c r="J306" s="183"/>
      <c r="K306" s="184"/>
      <c r="L306" s="192"/>
      <c r="M306" s="193"/>
      <c r="N306" s="193"/>
      <c r="O306" s="194"/>
      <c r="P306" s="270" t="s">
        <v>50</v>
      </c>
      <c r="Q306" s="271"/>
      <c r="R306" s="272"/>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243">
        <f>IF($BB$3="４週",SUM(S306:AT306),IF($BB$3="暦月",SUM(S306:AW306),""))</f>
        <v>0</v>
      </c>
      <c r="AY306" s="244"/>
      <c r="AZ306" s="245">
        <f>IF($BB$3="４週",AX306/4,IF($BB$3="暦月",'通所型サービス（100名）'!AX306/('通所型サービス（100名）'!$BB$8/7),""))</f>
        <v>0</v>
      </c>
      <c r="BA306" s="246"/>
      <c r="BB306" s="289"/>
      <c r="BC306" s="193"/>
      <c r="BD306" s="193"/>
      <c r="BE306" s="193"/>
      <c r="BF306" s="194"/>
    </row>
    <row r="307" spans="2:58" ht="20.25" customHeight="1" x14ac:dyDescent="0.45">
      <c r="B307" s="273">
        <f>B304+1</f>
        <v>96</v>
      </c>
      <c r="C307" s="275"/>
      <c r="D307" s="276"/>
      <c r="E307" s="277"/>
      <c r="F307" s="77"/>
      <c r="G307" s="179"/>
      <c r="H307" s="182"/>
      <c r="I307" s="183"/>
      <c r="J307" s="183"/>
      <c r="K307" s="184"/>
      <c r="L307" s="186"/>
      <c r="M307" s="187"/>
      <c r="N307" s="187"/>
      <c r="O307" s="188"/>
      <c r="P307" s="195" t="s">
        <v>49</v>
      </c>
      <c r="Q307" s="196"/>
      <c r="R307" s="197"/>
      <c r="S307" s="162"/>
      <c r="T307" s="161"/>
      <c r="U307" s="161"/>
      <c r="V307" s="161"/>
      <c r="W307" s="161"/>
      <c r="X307" s="161"/>
      <c r="Y307" s="163"/>
      <c r="Z307" s="162"/>
      <c r="AA307" s="161"/>
      <c r="AB307" s="161"/>
      <c r="AC307" s="161"/>
      <c r="AD307" s="161"/>
      <c r="AE307" s="161"/>
      <c r="AF307" s="163"/>
      <c r="AG307" s="162"/>
      <c r="AH307" s="161"/>
      <c r="AI307" s="161"/>
      <c r="AJ307" s="161"/>
      <c r="AK307" s="161"/>
      <c r="AL307" s="161"/>
      <c r="AM307" s="163"/>
      <c r="AN307" s="162"/>
      <c r="AO307" s="161"/>
      <c r="AP307" s="161"/>
      <c r="AQ307" s="161"/>
      <c r="AR307" s="161"/>
      <c r="AS307" s="161"/>
      <c r="AT307" s="163"/>
      <c r="AU307" s="162"/>
      <c r="AV307" s="161"/>
      <c r="AW307" s="161"/>
      <c r="AX307" s="392"/>
      <c r="AY307" s="393"/>
      <c r="AZ307" s="394"/>
      <c r="BA307" s="395"/>
      <c r="BB307" s="228"/>
      <c r="BC307" s="187"/>
      <c r="BD307" s="187"/>
      <c r="BE307" s="187"/>
      <c r="BF307" s="188"/>
    </row>
    <row r="308" spans="2:58" ht="20.25" customHeight="1" x14ac:dyDescent="0.45">
      <c r="B308" s="273"/>
      <c r="C308" s="278"/>
      <c r="D308" s="279"/>
      <c r="E308" s="280"/>
      <c r="F308" s="75"/>
      <c r="G308" s="180"/>
      <c r="H308" s="185"/>
      <c r="I308" s="183"/>
      <c r="J308" s="183"/>
      <c r="K308" s="184"/>
      <c r="L308" s="189"/>
      <c r="M308" s="190"/>
      <c r="N308" s="190"/>
      <c r="O308" s="191"/>
      <c r="P308" s="233" t="s">
        <v>15</v>
      </c>
      <c r="Q308" s="234"/>
      <c r="R308" s="235"/>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236">
        <f>IF($BB$3="４週",SUM(S308:AT308),IF($BB$3="暦月",SUM(S308:AW308),""))</f>
        <v>0</v>
      </c>
      <c r="AY308" s="237"/>
      <c r="AZ308" s="238">
        <f>IF($BB$3="４週",AX308/4,IF($BB$3="暦月",'通所型サービス（100名）'!AX308/('通所型サービス（100名）'!$BB$8/7),""))</f>
        <v>0</v>
      </c>
      <c r="BA308" s="239"/>
      <c r="BB308" s="229"/>
      <c r="BC308" s="190"/>
      <c r="BD308" s="190"/>
      <c r="BE308" s="190"/>
      <c r="BF308" s="191"/>
    </row>
    <row r="309" spans="2:58" ht="20.25" customHeight="1" x14ac:dyDescent="0.45">
      <c r="B309" s="273"/>
      <c r="C309" s="281"/>
      <c r="D309" s="282"/>
      <c r="E309" s="283"/>
      <c r="F309" s="94">
        <f>C307</f>
        <v>0</v>
      </c>
      <c r="G309" s="181"/>
      <c r="H309" s="185"/>
      <c r="I309" s="183"/>
      <c r="J309" s="183"/>
      <c r="K309" s="184"/>
      <c r="L309" s="192"/>
      <c r="M309" s="193"/>
      <c r="N309" s="193"/>
      <c r="O309" s="194"/>
      <c r="P309" s="270" t="s">
        <v>50</v>
      </c>
      <c r="Q309" s="271"/>
      <c r="R309" s="272"/>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243">
        <f>IF($BB$3="４週",SUM(S309:AT309),IF($BB$3="暦月",SUM(S309:AW309),""))</f>
        <v>0</v>
      </c>
      <c r="AY309" s="244"/>
      <c r="AZ309" s="245">
        <f>IF($BB$3="４週",AX309/4,IF($BB$3="暦月",'通所型サービス（100名）'!AX309/('通所型サービス（100名）'!$BB$8/7),""))</f>
        <v>0</v>
      </c>
      <c r="BA309" s="246"/>
      <c r="BB309" s="289"/>
      <c r="BC309" s="193"/>
      <c r="BD309" s="193"/>
      <c r="BE309" s="193"/>
      <c r="BF309" s="194"/>
    </row>
    <row r="310" spans="2:58" ht="20.25" customHeight="1" x14ac:dyDescent="0.45">
      <c r="B310" s="273">
        <f>B307+1</f>
        <v>97</v>
      </c>
      <c r="C310" s="275"/>
      <c r="D310" s="276"/>
      <c r="E310" s="277"/>
      <c r="F310" s="77"/>
      <c r="G310" s="179"/>
      <c r="H310" s="182"/>
      <c r="I310" s="183"/>
      <c r="J310" s="183"/>
      <c r="K310" s="184"/>
      <c r="L310" s="186"/>
      <c r="M310" s="187"/>
      <c r="N310" s="187"/>
      <c r="O310" s="188"/>
      <c r="P310" s="195" t="s">
        <v>49</v>
      </c>
      <c r="Q310" s="196"/>
      <c r="R310" s="197"/>
      <c r="S310" s="162"/>
      <c r="T310" s="161"/>
      <c r="U310" s="161"/>
      <c r="V310" s="161"/>
      <c r="W310" s="161"/>
      <c r="X310" s="161"/>
      <c r="Y310" s="163"/>
      <c r="Z310" s="162"/>
      <c r="AA310" s="161"/>
      <c r="AB310" s="161"/>
      <c r="AC310" s="161"/>
      <c r="AD310" s="161"/>
      <c r="AE310" s="161"/>
      <c r="AF310" s="163"/>
      <c r="AG310" s="162"/>
      <c r="AH310" s="161"/>
      <c r="AI310" s="161"/>
      <c r="AJ310" s="161"/>
      <c r="AK310" s="161"/>
      <c r="AL310" s="161"/>
      <c r="AM310" s="163"/>
      <c r="AN310" s="162"/>
      <c r="AO310" s="161"/>
      <c r="AP310" s="161"/>
      <c r="AQ310" s="161"/>
      <c r="AR310" s="161"/>
      <c r="AS310" s="161"/>
      <c r="AT310" s="163"/>
      <c r="AU310" s="162"/>
      <c r="AV310" s="161"/>
      <c r="AW310" s="161"/>
      <c r="AX310" s="392"/>
      <c r="AY310" s="393"/>
      <c r="AZ310" s="394"/>
      <c r="BA310" s="395"/>
      <c r="BB310" s="228"/>
      <c r="BC310" s="187"/>
      <c r="BD310" s="187"/>
      <c r="BE310" s="187"/>
      <c r="BF310" s="188"/>
    </row>
    <row r="311" spans="2:58" ht="20.25" customHeight="1" x14ac:dyDescent="0.45">
      <c r="B311" s="273"/>
      <c r="C311" s="278"/>
      <c r="D311" s="279"/>
      <c r="E311" s="280"/>
      <c r="F311" s="75"/>
      <c r="G311" s="180"/>
      <c r="H311" s="185"/>
      <c r="I311" s="183"/>
      <c r="J311" s="183"/>
      <c r="K311" s="184"/>
      <c r="L311" s="189"/>
      <c r="M311" s="190"/>
      <c r="N311" s="190"/>
      <c r="O311" s="191"/>
      <c r="P311" s="233" t="s">
        <v>15</v>
      </c>
      <c r="Q311" s="234"/>
      <c r="R311" s="235"/>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236">
        <f>IF($BB$3="４週",SUM(S311:AT311),IF($BB$3="暦月",SUM(S311:AW311),""))</f>
        <v>0</v>
      </c>
      <c r="AY311" s="237"/>
      <c r="AZ311" s="238">
        <f>IF($BB$3="４週",AX311/4,IF($BB$3="暦月",'通所型サービス（100名）'!AX311/('通所型サービス（100名）'!$BB$8/7),""))</f>
        <v>0</v>
      </c>
      <c r="BA311" s="239"/>
      <c r="BB311" s="229"/>
      <c r="BC311" s="190"/>
      <c r="BD311" s="190"/>
      <c r="BE311" s="190"/>
      <c r="BF311" s="191"/>
    </row>
    <row r="312" spans="2:58" ht="20.25" customHeight="1" x14ac:dyDescent="0.45">
      <c r="B312" s="273"/>
      <c r="C312" s="281"/>
      <c r="D312" s="282"/>
      <c r="E312" s="283"/>
      <c r="F312" s="94">
        <f>C310</f>
        <v>0</v>
      </c>
      <c r="G312" s="181"/>
      <c r="H312" s="185"/>
      <c r="I312" s="183"/>
      <c r="J312" s="183"/>
      <c r="K312" s="184"/>
      <c r="L312" s="192"/>
      <c r="M312" s="193"/>
      <c r="N312" s="193"/>
      <c r="O312" s="194"/>
      <c r="P312" s="270" t="s">
        <v>50</v>
      </c>
      <c r="Q312" s="271"/>
      <c r="R312" s="272"/>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243">
        <f>IF($BB$3="４週",SUM(S312:AT312),IF($BB$3="暦月",SUM(S312:AW312),""))</f>
        <v>0</v>
      </c>
      <c r="AY312" s="244"/>
      <c r="AZ312" s="245">
        <f>IF($BB$3="４週",AX312/4,IF($BB$3="暦月",'通所型サービス（100名）'!AX312/('通所型サービス（100名）'!$BB$8/7),""))</f>
        <v>0</v>
      </c>
      <c r="BA312" s="246"/>
      <c r="BB312" s="289"/>
      <c r="BC312" s="193"/>
      <c r="BD312" s="193"/>
      <c r="BE312" s="193"/>
      <c r="BF312" s="194"/>
    </row>
    <row r="313" spans="2:58" ht="20.25" customHeight="1" x14ac:dyDescent="0.45">
      <c r="B313" s="273">
        <f>B310+1</f>
        <v>98</v>
      </c>
      <c r="C313" s="275"/>
      <c r="D313" s="276"/>
      <c r="E313" s="277"/>
      <c r="F313" s="77"/>
      <c r="G313" s="179"/>
      <c r="H313" s="182"/>
      <c r="I313" s="183"/>
      <c r="J313" s="183"/>
      <c r="K313" s="184"/>
      <c r="L313" s="186"/>
      <c r="M313" s="187"/>
      <c r="N313" s="187"/>
      <c r="O313" s="188"/>
      <c r="P313" s="195" t="s">
        <v>49</v>
      </c>
      <c r="Q313" s="196"/>
      <c r="R313" s="197"/>
      <c r="S313" s="162"/>
      <c r="T313" s="161"/>
      <c r="U313" s="161"/>
      <c r="V313" s="161"/>
      <c r="W313" s="161"/>
      <c r="X313" s="161"/>
      <c r="Y313" s="163"/>
      <c r="Z313" s="162"/>
      <c r="AA313" s="161"/>
      <c r="AB313" s="161"/>
      <c r="AC313" s="161"/>
      <c r="AD313" s="161"/>
      <c r="AE313" s="161"/>
      <c r="AF313" s="163"/>
      <c r="AG313" s="162"/>
      <c r="AH313" s="161"/>
      <c r="AI313" s="161"/>
      <c r="AJ313" s="161"/>
      <c r="AK313" s="161"/>
      <c r="AL313" s="161"/>
      <c r="AM313" s="163"/>
      <c r="AN313" s="162"/>
      <c r="AO313" s="161"/>
      <c r="AP313" s="161"/>
      <c r="AQ313" s="161"/>
      <c r="AR313" s="161"/>
      <c r="AS313" s="161"/>
      <c r="AT313" s="163"/>
      <c r="AU313" s="162"/>
      <c r="AV313" s="161"/>
      <c r="AW313" s="161"/>
      <c r="AX313" s="392"/>
      <c r="AY313" s="393"/>
      <c r="AZ313" s="394"/>
      <c r="BA313" s="395"/>
      <c r="BB313" s="228"/>
      <c r="BC313" s="187"/>
      <c r="BD313" s="187"/>
      <c r="BE313" s="187"/>
      <c r="BF313" s="188"/>
    </row>
    <row r="314" spans="2:58" ht="20.25" customHeight="1" x14ac:dyDescent="0.45">
      <c r="B314" s="273"/>
      <c r="C314" s="278"/>
      <c r="D314" s="279"/>
      <c r="E314" s="280"/>
      <c r="F314" s="75"/>
      <c r="G314" s="180"/>
      <c r="H314" s="185"/>
      <c r="I314" s="183"/>
      <c r="J314" s="183"/>
      <c r="K314" s="184"/>
      <c r="L314" s="189"/>
      <c r="M314" s="190"/>
      <c r="N314" s="190"/>
      <c r="O314" s="191"/>
      <c r="P314" s="233" t="s">
        <v>15</v>
      </c>
      <c r="Q314" s="234"/>
      <c r="R314" s="235"/>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236">
        <f>IF($BB$3="４週",SUM(S314:AT314),IF($BB$3="暦月",SUM(S314:AW314),""))</f>
        <v>0</v>
      </c>
      <c r="AY314" s="237"/>
      <c r="AZ314" s="238">
        <f>IF($BB$3="４週",AX314/4,IF($BB$3="暦月",'通所型サービス（100名）'!AX314/('通所型サービス（100名）'!$BB$8/7),""))</f>
        <v>0</v>
      </c>
      <c r="BA314" s="239"/>
      <c r="BB314" s="229"/>
      <c r="BC314" s="190"/>
      <c r="BD314" s="190"/>
      <c r="BE314" s="190"/>
      <c r="BF314" s="191"/>
    </row>
    <row r="315" spans="2:58" ht="20.25" customHeight="1" x14ac:dyDescent="0.45">
      <c r="B315" s="273"/>
      <c r="C315" s="281"/>
      <c r="D315" s="282"/>
      <c r="E315" s="283"/>
      <c r="F315" s="94">
        <f>C313</f>
        <v>0</v>
      </c>
      <c r="G315" s="181"/>
      <c r="H315" s="185"/>
      <c r="I315" s="183"/>
      <c r="J315" s="183"/>
      <c r="K315" s="184"/>
      <c r="L315" s="192"/>
      <c r="M315" s="193"/>
      <c r="N315" s="193"/>
      <c r="O315" s="194"/>
      <c r="P315" s="270" t="s">
        <v>50</v>
      </c>
      <c r="Q315" s="271"/>
      <c r="R315" s="272"/>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243">
        <f>IF($BB$3="４週",SUM(S315:AT315),IF($BB$3="暦月",SUM(S315:AW315),""))</f>
        <v>0</v>
      </c>
      <c r="AY315" s="244"/>
      <c r="AZ315" s="245">
        <f>IF($BB$3="４週",AX315/4,IF($BB$3="暦月",'通所型サービス（100名）'!AX315/('通所型サービス（100名）'!$BB$8/7),""))</f>
        <v>0</v>
      </c>
      <c r="BA315" s="246"/>
      <c r="BB315" s="289"/>
      <c r="BC315" s="193"/>
      <c r="BD315" s="193"/>
      <c r="BE315" s="193"/>
      <c r="BF315" s="194"/>
    </row>
    <row r="316" spans="2:58" ht="20.25" customHeight="1" x14ac:dyDescent="0.45">
      <c r="B316" s="273">
        <f>B313+1</f>
        <v>99</v>
      </c>
      <c r="C316" s="275"/>
      <c r="D316" s="276"/>
      <c r="E316" s="277"/>
      <c r="F316" s="77"/>
      <c r="G316" s="179"/>
      <c r="H316" s="182"/>
      <c r="I316" s="183"/>
      <c r="J316" s="183"/>
      <c r="K316" s="184"/>
      <c r="L316" s="186"/>
      <c r="M316" s="187"/>
      <c r="N316" s="187"/>
      <c r="O316" s="188"/>
      <c r="P316" s="195" t="s">
        <v>49</v>
      </c>
      <c r="Q316" s="196"/>
      <c r="R316" s="197"/>
      <c r="S316" s="162"/>
      <c r="T316" s="161"/>
      <c r="U316" s="161"/>
      <c r="V316" s="161"/>
      <c r="W316" s="161"/>
      <c r="X316" s="161"/>
      <c r="Y316" s="163"/>
      <c r="Z316" s="162"/>
      <c r="AA316" s="161"/>
      <c r="AB316" s="161"/>
      <c r="AC316" s="161"/>
      <c r="AD316" s="161"/>
      <c r="AE316" s="161"/>
      <c r="AF316" s="163"/>
      <c r="AG316" s="162"/>
      <c r="AH316" s="161"/>
      <c r="AI316" s="161"/>
      <c r="AJ316" s="161"/>
      <c r="AK316" s="161"/>
      <c r="AL316" s="161"/>
      <c r="AM316" s="163"/>
      <c r="AN316" s="162"/>
      <c r="AO316" s="161"/>
      <c r="AP316" s="161"/>
      <c r="AQ316" s="161"/>
      <c r="AR316" s="161"/>
      <c r="AS316" s="161"/>
      <c r="AT316" s="163"/>
      <c r="AU316" s="162"/>
      <c r="AV316" s="161"/>
      <c r="AW316" s="161"/>
      <c r="AX316" s="392"/>
      <c r="AY316" s="393"/>
      <c r="AZ316" s="394"/>
      <c r="BA316" s="395"/>
      <c r="BB316" s="228"/>
      <c r="BC316" s="187"/>
      <c r="BD316" s="187"/>
      <c r="BE316" s="187"/>
      <c r="BF316" s="188"/>
    </row>
    <row r="317" spans="2:58" ht="20.25" customHeight="1" x14ac:dyDescent="0.45">
      <c r="B317" s="273"/>
      <c r="C317" s="278"/>
      <c r="D317" s="279"/>
      <c r="E317" s="280"/>
      <c r="F317" s="75"/>
      <c r="G317" s="180"/>
      <c r="H317" s="185"/>
      <c r="I317" s="183"/>
      <c r="J317" s="183"/>
      <c r="K317" s="184"/>
      <c r="L317" s="189"/>
      <c r="M317" s="190"/>
      <c r="N317" s="190"/>
      <c r="O317" s="191"/>
      <c r="P317" s="233" t="s">
        <v>15</v>
      </c>
      <c r="Q317" s="234"/>
      <c r="R317" s="235"/>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236">
        <f>IF($BB$3="４週",SUM(S317:AT317),IF($BB$3="暦月",SUM(S317:AW317),""))</f>
        <v>0</v>
      </c>
      <c r="AY317" s="237"/>
      <c r="AZ317" s="238">
        <f>IF($BB$3="４週",AX317/4,IF($BB$3="暦月",'通所型サービス（100名）'!AX317/('通所型サービス（100名）'!$BB$8/7),""))</f>
        <v>0</v>
      </c>
      <c r="BA317" s="239"/>
      <c r="BB317" s="229"/>
      <c r="BC317" s="190"/>
      <c r="BD317" s="190"/>
      <c r="BE317" s="190"/>
      <c r="BF317" s="191"/>
    </row>
    <row r="318" spans="2:58" ht="20.25" customHeight="1" x14ac:dyDescent="0.45">
      <c r="B318" s="273"/>
      <c r="C318" s="281"/>
      <c r="D318" s="282"/>
      <c r="E318" s="283"/>
      <c r="F318" s="94">
        <f>C316</f>
        <v>0</v>
      </c>
      <c r="G318" s="181"/>
      <c r="H318" s="185"/>
      <c r="I318" s="183"/>
      <c r="J318" s="183"/>
      <c r="K318" s="184"/>
      <c r="L318" s="192"/>
      <c r="M318" s="193"/>
      <c r="N318" s="193"/>
      <c r="O318" s="194"/>
      <c r="P318" s="270" t="s">
        <v>50</v>
      </c>
      <c r="Q318" s="271"/>
      <c r="R318" s="272"/>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243">
        <f>IF($BB$3="４週",SUM(S318:AT318),IF($BB$3="暦月",SUM(S318:AW318),""))</f>
        <v>0</v>
      </c>
      <c r="AY318" s="244"/>
      <c r="AZ318" s="245">
        <f>IF($BB$3="４週",AX318/4,IF($BB$3="暦月",'通所型サービス（100名）'!AX318/('通所型サービス（100名）'!$BB$8/7),""))</f>
        <v>0</v>
      </c>
      <c r="BA318" s="246"/>
      <c r="BB318" s="289"/>
      <c r="BC318" s="193"/>
      <c r="BD318" s="193"/>
      <c r="BE318" s="193"/>
      <c r="BF318" s="194"/>
    </row>
    <row r="319" spans="2:58" ht="20.25" customHeight="1" x14ac:dyDescent="0.45">
      <c r="B319" s="273">
        <f>B316+1</f>
        <v>100</v>
      </c>
      <c r="C319" s="275"/>
      <c r="D319" s="276"/>
      <c r="E319" s="277"/>
      <c r="F319" s="77"/>
      <c r="G319" s="179"/>
      <c r="H319" s="182"/>
      <c r="I319" s="183"/>
      <c r="J319" s="183"/>
      <c r="K319" s="184"/>
      <c r="L319" s="186"/>
      <c r="M319" s="187"/>
      <c r="N319" s="187"/>
      <c r="O319" s="188"/>
      <c r="P319" s="195" t="s">
        <v>49</v>
      </c>
      <c r="Q319" s="196"/>
      <c r="R319" s="197"/>
      <c r="S319" s="162"/>
      <c r="T319" s="161"/>
      <c r="U319" s="161"/>
      <c r="V319" s="161"/>
      <c r="W319" s="161"/>
      <c r="X319" s="161"/>
      <c r="Y319" s="163"/>
      <c r="Z319" s="162"/>
      <c r="AA319" s="161"/>
      <c r="AB319" s="161"/>
      <c r="AC319" s="161"/>
      <c r="AD319" s="161"/>
      <c r="AE319" s="161"/>
      <c r="AF319" s="163"/>
      <c r="AG319" s="162"/>
      <c r="AH319" s="161"/>
      <c r="AI319" s="161"/>
      <c r="AJ319" s="161"/>
      <c r="AK319" s="161"/>
      <c r="AL319" s="161"/>
      <c r="AM319" s="163"/>
      <c r="AN319" s="162"/>
      <c r="AO319" s="161"/>
      <c r="AP319" s="161"/>
      <c r="AQ319" s="161"/>
      <c r="AR319" s="161"/>
      <c r="AS319" s="161"/>
      <c r="AT319" s="163"/>
      <c r="AU319" s="162"/>
      <c r="AV319" s="161"/>
      <c r="AW319" s="161"/>
      <c r="AX319" s="392"/>
      <c r="AY319" s="393"/>
      <c r="AZ319" s="394"/>
      <c r="BA319" s="395"/>
      <c r="BB319" s="228"/>
      <c r="BC319" s="187"/>
      <c r="BD319" s="187"/>
      <c r="BE319" s="187"/>
      <c r="BF319" s="188"/>
    </row>
    <row r="320" spans="2:58" ht="20.25" customHeight="1" x14ac:dyDescent="0.45">
      <c r="B320" s="273"/>
      <c r="C320" s="278"/>
      <c r="D320" s="279"/>
      <c r="E320" s="280"/>
      <c r="F320" s="75"/>
      <c r="G320" s="180"/>
      <c r="H320" s="185"/>
      <c r="I320" s="183"/>
      <c r="J320" s="183"/>
      <c r="K320" s="184"/>
      <c r="L320" s="189"/>
      <c r="M320" s="190"/>
      <c r="N320" s="190"/>
      <c r="O320" s="191"/>
      <c r="P320" s="233" t="s">
        <v>15</v>
      </c>
      <c r="Q320" s="234"/>
      <c r="R320" s="235"/>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236">
        <f>IF($BB$3="４週",SUM(S320:AT320),IF($BB$3="暦月",SUM(S320:AW320),""))</f>
        <v>0</v>
      </c>
      <c r="AY320" s="237"/>
      <c r="AZ320" s="238">
        <f>IF($BB$3="４週",AX320/4,IF($BB$3="暦月",'通所型サービス（100名）'!AX320/('通所型サービス（100名）'!$BB$8/7),""))</f>
        <v>0</v>
      </c>
      <c r="BA320" s="239"/>
      <c r="BB320" s="229"/>
      <c r="BC320" s="190"/>
      <c r="BD320" s="190"/>
      <c r="BE320" s="190"/>
      <c r="BF320" s="191"/>
    </row>
    <row r="321" spans="2:73" ht="20.25" customHeight="1" thickBot="1" x14ac:dyDescent="0.5">
      <c r="B321" s="273"/>
      <c r="C321" s="281"/>
      <c r="D321" s="282"/>
      <c r="E321" s="283"/>
      <c r="F321" s="94">
        <f>C319</f>
        <v>0</v>
      </c>
      <c r="G321" s="181"/>
      <c r="H321" s="185"/>
      <c r="I321" s="183"/>
      <c r="J321" s="183"/>
      <c r="K321" s="184"/>
      <c r="L321" s="192"/>
      <c r="M321" s="193"/>
      <c r="N321" s="193"/>
      <c r="O321" s="194"/>
      <c r="P321" s="270" t="s">
        <v>50</v>
      </c>
      <c r="Q321" s="271"/>
      <c r="R321" s="272"/>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243">
        <f>IF($BB$3="４週",SUM(S321:AT321),IF($BB$3="暦月",SUM(S321:AW321),""))</f>
        <v>0</v>
      </c>
      <c r="AY321" s="244"/>
      <c r="AZ321" s="245">
        <f>IF($BB$3="４週",AX321/4,IF($BB$3="暦月",'通所型サービス（100名）'!AX321/('通所型サービス（100名）'!$BB$8/7),""))</f>
        <v>0</v>
      </c>
      <c r="BA321" s="246"/>
      <c r="BB321" s="289"/>
      <c r="BC321" s="193"/>
      <c r="BD321" s="193"/>
      <c r="BE321" s="193"/>
      <c r="BF321" s="194"/>
    </row>
    <row r="322" spans="2:73" s="23" customFormat="1" ht="6" customHeight="1" thickBot="1" x14ac:dyDescent="0.5">
      <c r="B322" s="40"/>
      <c r="C322" s="38"/>
      <c r="D322" s="38"/>
      <c r="E322" s="38"/>
      <c r="F322" s="30"/>
      <c r="G322" s="30"/>
      <c r="H322" s="31"/>
      <c r="I322" s="31"/>
      <c r="J322" s="31"/>
      <c r="K322" s="31"/>
      <c r="L322" s="30"/>
      <c r="M322" s="30"/>
      <c r="N322" s="30"/>
      <c r="O322" s="30"/>
      <c r="P322" s="32"/>
      <c r="Q322" s="32"/>
      <c r="R322" s="32"/>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c r="AN322" s="164"/>
      <c r="AO322" s="164"/>
      <c r="AP322" s="164"/>
      <c r="AQ322" s="164"/>
      <c r="AR322" s="164"/>
      <c r="AS322" s="164"/>
      <c r="AT322" s="164"/>
      <c r="AU322" s="164"/>
      <c r="AV322" s="164"/>
      <c r="AW322" s="164"/>
      <c r="AX322" s="165"/>
      <c r="AY322" s="165"/>
      <c r="AZ322" s="165"/>
      <c r="BA322" s="165"/>
      <c r="BB322" s="30"/>
      <c r="BC322" s="30"/>
      <c r="BD322" s="30"/>
      <c r="BE322" s="30"/>
      <c r="BF322" s="34"/>
    </row>
    <row r="323" spans="2:73" ht="20.100000000000001" customHeight="1" x14ac:dyDescent="0.45">
      <c r="B323" s="41"/>
      <c r="C323" s="19"/>
      <c r="D323" s="19"/>
      <c r="E323" s="19"/>
      <c r="F323" s="19"/>
      <c r="G323" s="175" t="s">
        <v>182</v>
      </c>
      <c r="H323" s="175"/>
      <c r="I323" s="175"/>
      <c r="J323" s="175"/>
      <c r="K323" s="175"/>
      <c r="L323" s="175"/>
      <c r="M323" s="175"/>
      <c r="N323" s="175"/>
      <c r="O323" s="175"/>
      <c r="P323" s="175"/>
      <c r="Q323" s="175"/>
      <c r="R323" s="176"/>
      <c r="S323" s="140" t="str">
        <f t="shared" ref="S323:AW323" si="1">IF(SUMIF($F$22:$F$60, "生活相談員", S22:S60)=0,"",SUMIF($F$22:$F$60,"生活相談員",S22:S60))</f>
        <v/>
      </c>
      <c r="T323" s="141" t="str">
        <f t="shared" si="1"/>
        <v/>
      </c>
      <c r="U323" s="141" t="str">
        <f t="shared" si="1"/>
        <v/>
      </c>
      <c r="V323" s="141" t="str">
        <f t="shared" si="1"/>
        <v/>
      </c>
      <c r="W323" s="141" t="str">
        <f t="shared" si="1"/>
        <v/>
      </c>
      <c r="X323" s="141" t="str">
        <f t="shared" si="1"/>
        <v/>
      </c>
      <c r="Y323" s="142" t="str">
        <f t="shared" si="1"/>
        <v/>
      </c>
      <c r="Z323" s="140" t="str">
        <f t="shared" si="1"/>
        <v/>
      </c>
      <c r="AA323" s="141" t="str">
        <f t="shared" si="1"/>
        <v/>
      </c>
      <c r="AB323" s="141" t="str">
        <f t="shared" si="1"/>
        <v/>
      </c>
      <c r="AC323" s="141" t="str">
        <f t="shared" si="1"/>
        <v/>
      </c>
      <c r="AD323" s="141" t="str">
        <f t="shared" si="1"/>
        <v/>
      </c>
      <c r="AE323" s="141" t="str">
        <f t="shared" si="1"/>
        <v/>
      </c>
      <c r="AF323" s="142" t="str">
        <f t="shared" si="1"/>
        <v/>
      </c>
      <c r="AG323" s="140" t="str">
        <f t="shared" si="1"/>
        <v/>
      </c>
      <c r="AH323" s="141" t="str">
        <f t="shared" si="1"/>
        <v/>
      </c>
      <c r="AI323" s="141" t="str">
        <f t="shared" si="1"/>
        <v/>
      </c>
      <c r="AJ323" s="141" t="str">
        <f t="shared" si="1"/>
        <v/>
      </c>
      <c r="AK323" s="141" t="str">
        <f t="shared" si="1"/>
        <v/>
      </c>
      <c r="AL323" s="141" t="str">
        <f t="shared" si="1"/>
        <v/>
      </c>
      <c r="AM323" s="142" t="str">
        <f t="shared" si="1"/>
        <v/>
      </c>
      <c r="AN323" s="140" t="str">
        <f t="shared" si="1"/>
        <v/>
      </c>
      <c r="AO323" s="141" t="str">
        <f t="shared" si="1"/>
        <v/>
      </c>
      <c r="AP323" s="141" t="str">
        <f t="shared" si="1"/>
        <v/>
      </c>
      <c r="AQ323" s="141" t="str">
        <f t="shared" si="1"/>
        <v/>
      </c>
      <c r="AR323" s="141" t="str">
        <f t="shared" si="1"/>
        <v/>
      </c>
      <c r="AS323" s="141" t="str">
        <f t="shared" si="1"/>
        <v/>
      </c>
      <c r="AT323" s="142" t="str">
        <f t="shared" si="1"/>
        <v/>
      </c>
      <c r="AU323" s="140" t="str">
        <f t="shared" si="1"/>
        <v/>
      </c>
      <c r="AV323" s="141" t="str">
        <f t="shared" si="1"/>
        <v/>
      </c>
      <c r="AW323" s="142" t="str">
        <f t="shared" si="1"/>
        <v/>
      </c>
      <c r="AX323" s="177" t="str">
        <f>IF(SUMIF($F$22:$F$60, "生活相談員", AX22:AY60)=0,"",SUMIF($F$22:$F$60,"生活相談員",AX22:AY60))</f>
        <v/>
      </c>
      <c r="AY323" s="178"/>
      <c r="AZ323" s="198" t="str">
        <f>IF(AX323="","",IF($BB$3="４週",AX323/4,IF($BB$3="暦月",AX323/('通所型サービス（100名）'!$BB$8/7),"")))</f>
        <v/>
      </c>
      <c r="BA323" s="199"/>
      <c r="BB323" s="200"/>
      <c r="BC323" s="201"/>
      <c r="BD323" s="201"/>
      <c r="BE323" s="201"/>
      <c r="BF323" s="202"/>
    </row>
    <row r="324" spans="2:73" ht="20.25" customHeight="1" x14ac:dyDescent="0.45">
      <c r="B324" s="42"/>
      <c r="C324" s="20"/>
      <c r="D324" s="20"/>
      <c r="E324" s="20"/>
      <c r="F324" s="20"/>
      <c r="G324" s="209" t="s">
        <v>183</v>
      </c>
      <c r="H324" s="209"/>
      <c r="I324" s="209"/>
      <c r="J324" s="209"/>
      <c r="K324" s="209"/>
      <c r="L324" s="209"/>
      <c r="M324" s="209"/>
      <c r="N324" s="209"/>
      <c r="O324" s="209"/>
      <c r="P324" s="209"/>
      <c r="Q324" s="209"/>
      <c r="R324" s="210"/>
      <c r="S324" s="143" t="str">
        <f t="shared" ref="S324:AX324" si="2">IF(SUMIF($F$22:$F$60, "介護職員", S22:S60)=0,"",SUMIF($F$22:$F$60, "介護職員", S22:S60))</f>
        <v/>
      </c>
      <c r="T324" s="144" t="str">
        <f t="shared" si="2"/>
        <v/>
      </c>
      <c r="U324" s="144" t="str">
        <f t="shared" si="2"/>
        <v/>
      </c>
      <c r="V324" s="144" t="str">
        <f t="shared" si="2"/>
        <v/>
      </c>
      <c r="W324" s="144" t="str">
        <f t="shared" si="2"/>
        <v/>
      </c>
      <c r="X324" s="144" t="str">
        <f t="shared" si="2"/>
        <v/>
      </c>
      <c r="Y324" s="145" t="str">
        <f t="shared" si="2"/>
        <v/>
      </c>
      <c r="Z324" s="143" t="str">
        <f t="shared" si="2"/>
        <v/>
      </c>
      <c r="AA324" s="144" t="str">
        <f t="shared" si="2"/>
        <v/>
      </c>
      <c r="AB324" s="144" t="str">
        <f t="shared" si="2"/>
        <v/>
      </c>
      <c r="AC324" s="144" t="str">
        <f t="shared" si="2"/>
        <v/>
      </c>
      <c r="AD324" s="144" t="str">
        <f t="shared" si="2"/>
        <v/>
      </c>
      <c r="AE324" s="144" t="str">
        <f t="shared" si="2"/>
        <v/>
      </c>
      <c r="AF324" s="145" t="str">
        <f t="shared" si="2"/>
        <v/>
      </c>
      <c r="AG324" s="143" t="str">
        <f t="shared" si="2"/>
        <v/>
      </c>
      <c r="AH324" s="144" t="str">
        <f t="shared" si="2"/>
        <v/>
      </c>
      <c r="AI324" s="144" t="str">
        <f t="shared" si="2"/>
        <v/>
      </c>
      <c r="AJ324" s="144" t="str">
        <f t="shared" si="2"/>
        <v/>
      </c>
      <c r="AK324" s="144" t="str">
        <f t="shared" si="2"/>
        <v/>
      </c>
      <c r="AL324" s="144" t="str">
        <f t="shared" si="2"/>
        <v/>
      </c>
      <c r="AM324" s="145" t="str">
        <f t="shared" si="2"/>
        <v/>
      </c>
      <c r="AN324" s="143" t="str">
        <f t="shared" si="2"/>
        <v/>
      </c>
      <c r="AO324" s="144" t="str">
        <f t="shared" si="2"/>
        <v/>
      </c>
      <c r="AP324" s="144" t="str">
        <f t="shared" si="2"/>
        <v/>
      </c>
      <c r="AQ324" s="144" t="str">
        <f t="shared" si="2"/>
        <v/>
      </c>
      <c r="AR324" s="144" t="str">
        <f t="shared" si="2"/>
        <v/>
      </c>
      <c r="AS324" s="144" t="str">
        <f t="shared" si="2"/>
        <v/>
      </c>
      <c r="AT324" s="145" t="str">
        <f t="shared" si="2"/>
        <v/>
      </c>
      <c r="AU324" s="143" t="str">
        <f t="shared" si="2"/>
        <v/>
      </c>
      <c r="AV324" s="144" t="str">
        <f t="shared" si="2"/>
        <v/>
      </c>
      <c r="AW324" s="145" t="str">
        <f t="shared" si="2"/>
        <v/>
      </c>
      <c r="AX324" s="211" t="str">
        <f t="shared" si="2"/>
        <v/>
      </c>
      <c r="AY324" s="212"/>
      <c r="AZ324" s="213" t="str">
        <f>IF(AX324="","",IF($BB$3="４週",AX324/4,IF($BB$3="暦月",AX324/('通所型サービス（100名）'!$BB$8/7),"")))</f>
        <v/>
      </c>
      <c r="BA324" s="214"/>
      <c r="BB324" s="203"/>
      <c r="BC324" s="204"/>
      <c r="BD324" s="204"/>
      <c r="BE324" s="204"/>
      <c r="BF324" s="205"/>
    </row>
    <row r="325" spans="2:73" ht="20.25" customHeight="1" x14ac:dyDescent="0.45">
      <c r="B325" s="42"/>
      <c r="C325" s="20"/>
      <c r="D325" s="20"/>
      <c r="E325" s="20"/>
      <c r="F325" s="20"/>
      <c r="G325" s="209" t="s">
        <v>184</v>
      </c>
      <c r="H325" s="209"/>
      <c r="I325" s="209"/>
      <c r="J325" s="209"/>
      <c r="K325" s="209"/>
      <c r="L325" s="209"/>
      <c r="M325" s="209"/>
      <c r="N325" s="209"/>
      <c r="O325" s="209"/>
      <c r="P325" s="209"/>
      <c r="Q325" s="209"/>
      <c r="R325" s="210"/>
      <c r="S325" s="146"/>
      <c r="T325" s="147"/>
      <c r="U325" s="147"/>
      <c r="V325" s="147"/>
      <c r="W325" s="147"/>
      <c r="X325" s="147"/>
      <c r="Y325" s="148"/>
      <c r="Z325" s="146"/>
      <c r="AA325" s="147"/>
      <c r="AB325" s="147"/>
      <c r="AC325" s="147"/>
      <c r="AD325" s="147"/>
      <c r="AE325" s="147"/>
      <c r="AF325" s="148"/>
      <c r="AG325" s="146"/>
      <c r="AH325" s="147"/>
      <c r="AI325" s="147"/>
      <c r="AJ325" s="147"/>
      <c r="AK325" s="147"/>
      <c r="AL325" s="147"/>
      <c r="AM325" s="148"/>
      <c r="AN325" s="146"/>
      <c r="AO325" s="147"/>
      <c r="AP325" s="147"/>
      <c r="AQ325" s="147"/>
      <c r="AR325" s="147"/>
      <c r="AS325" s="147"/>
      <c r="AT325" s="148"/>
      <c r="AU325" s="146"/>
      <c r="AV325" s="147"/>
      <c r="AW325" s="148"/>
      <c r="AX325" s="215"/>
      <c r="AY325" s="216"/>
      <c r="AZ325" s="216"/>
      <c r="BA325" s="217"/>
      <c r="BB325" s="203"/>
      <c r="BC325" s="204"/>
      <c r="BD325" s="204"/>
      <c r="BE325" s="204"/>
      <c r="BF325" s="205"/>
    </row>
    <row r="326" spans="2:73" ht="20.25" customHeight="1" x14ac:dyDescent="0.45">
      <c r="B326" s="42"/>
      <c r="C326" s="20"/>
      <c r="D326" s="20"/>
      <c r="E326" s="20"/>
      <c r="F326" s="20"/>
      <c r="G326" s="209" t="s">
        <v>186</v>
      </c>
      <c r="H326" s="209"/>
      <c r="I326" s="209"/>
      <c r="J326" s="209"/>
      <c r="K326" s="209"/>
      <c r="L326" s="209"/>
      <c r="M326" s="209"/>
      <c r="N326" s="209"/>
      <c r="O326" s="209"/>
      <c r="P326" s="209"/>
      <c r="Q326" s="209"/>
      <c r="R326" s="210"/>
      <c r="S326" s="146"/>
      <c r="T326" s="147"/>
      <c r="U326" s="147"/>
      <c r="V326" s="147"/>
      <c r="W326" s="147"/>
      <c r="X326" s="147"/>
      <c r="Y326" s="148"/>
      <c r="Z326" s="146"/>
      <c r="AA326" s="147"/>
      <c r="AB326" s="147"/>
      <c r="AC326" s="147"/>
      <c r="AD326" s="147"/>
      <c r="AE326" s="147"/>
      <c r="AF326" s="148"/>
      <c r="AG326" s="146"/>
      <c r="AH326" s="147"/>
      <c r="AI326" s="147"/>
      <c r="AJ326" s="147"/>
      <c r="AK326" s="147"/>
      <c r="AL326" s="147"/>
      <c r="AM326" s="148"/>
      <c r="AN326" s="146"/>
      <c r="AO326" s="147"/>
      <c r="AP326" s="147"/>
      <c r="AQ326" s="147"/>
      <c r="AR326" s="147"/>
      <c r="AS326" s="147"/>
      <c r="AT326" s="148"/>
      <c r="AU326" s="146"/>
      <c r="AV326" s="147"/>
      <c r="AW326" s="148"/>
      <c r="AX326" s="218"/>
      <c r="AY326" s="219"/>
      <c r="AZ326" s="219"/>
      <c r="BA326" s="220"/>
      <c r="BB326" s="203"/>
      <c r="BC326" s="204"/>
      <c r="BD326" s="204"/>
      <c r="BE326" s="204"/>
      <c r="BF326" s="205"/>
    </row>
    <row r="327" spans="2:73" ht="20.25" customHeight="1" thickBot="1" x14ac:dyDescent="0.5">
      <c r="B327" s="43"/>
      <c r="C327" s="92"/>
      <c r="D327" s="92"/>
      <c r="E327" s="92"/>
      <c r="F327" s="92"/>
      <c r="G327" s="247" t="s">
        <v>187</v>
      </c>
      <c r="H327" s="247"/>
      <c r="I327" s="247"/>
      <c r="J327" s="247"/>
      <c r="K327" s="247"/>
      <c r="L327" s="247"/>
      <c r="M327" s="247"/>
      <c r="N327" s="247"/>
      <c r="O327" s="247"/>
      <c r="P327" s="247"/>
      <c r="Q327" s="247"/>
      <c r="R327" s="248"/>
      <c r="S327" s="149" t="str">
        <f>IF(S326&lt;&gt;"",IF(S325&gt;15,((S325-15)/5+1)*S326,S326),"")</f>
        <v/>
      </c>
      <c r="T327" s="150" t="str">
        <f t="shared" ref="T327:AW327" si="3">IF(T326&lt;&gt;"",IF(T325&gt;15,((T325-15)/5+1)*T326,T326),"")</f>
        <v/>
      </c>
      <c r="U327" s="150" t="str">
        <f t="shared" si="3"/>
        <v/>
      </c>
      <c r="V327" s="150" t="str">
        <f t="shared" si="3"/>
        <v/>
      </c>
      <c r="W327" s="150" t="str">
        <f t="shared" si="3"/>
        <v/>
      </c>
      <c r="X327" s="150" t="str">
        <f t="shared" si="3"/>
        <v/>
      </c>
      <c r="Y327" s="151" t="str">
        <f t="shared" si="3"/>
        <v/>
      </c>
      <c r="Z327" s="149" t="str">
        <f t="shared" si="3"/>
        <v/>
      </c>
      <c r="AA327" s="150" t="str">
        <f t="shared" si="3"/>
        <v/>
      </c>
      <c r="AB327" s="150" t="str">
        <f t="shared" si="3"/>
        <v/>
      </c>
      <c r="AC327" s="150" t="str">
        <f t="shared" si="3"/>
        <v/>
      </c>
      <c r="AD327" s="150" t="str">
        <f t="shared" si="3"/>
        <v/>
      </c>
      <c r="AE327" s="150" t="str">
        <f t="shared" si="3"/>
        <v/>
      </c>
      <c r="AF327" s="151" t="str">
        <f t="shared" si="3"/>
        <v/>
      </c>
      <c r="AG327" s="149" t="str">
        <f t="shared" si="3"/>
        <v/>
      </c>
      <c r="AH327" s="150" t="str">
        <f t="shared" si="3"/>
        <v/>
      </c>
      <c r="AI327" s="150" t="str">
        <f t="shared" si="3"/>
        <v/>
      </c>
      <c r="AJ327" s="150" t="str">
        <f t="shared" si="3"/>
        <v/>
      </c>
      <c r="AK327" s="150" t="str">
        <f t="shared" si="3"/>
        <v/>
      </c>
      <c r="AL327" s="150" t="str">
        <f t="shared" si="3"/>
        <v/>
      </c>
      <c r="AM327" s="151" t="str">
        <f t="shared" si="3"/>
        <v/>
      </c>
      <c r="AN327" s="149" t="str">
        <f t="shared" si="3"/>
        <v/>
      </c>
      <c r="AO327" s="150" t="str">
        <f t="shared" si="3"/>
        <v/>
      </c>
      <c r="AP327" s="150" t="str">
        <f t="shared" si="3"/>
        <v/>
      </c>
      <c r="AQ327" s="150" t="str">
        <f t="shared" si="3"/>
        <v/>
      </c>
      <c r="AR327" s="150" t="str">
        <f t="shared" si="3"/>
        <v/>
      </c>
      <c r="AS327" s="150" t="str">
        <f t="shared" si="3"/>
        <v/>
      </c>
      <c r="AT327" s="151" t="str">
        <f t="shared" si="3"/>
        <v/>
      </c>
      <c r="AU327" s="143" t="str">
        <f t="shared" si="3"/>
        <v/>
      </c>
      <c r="AV327" s="144" t="str">
        <f t="shared" si="3"/>
        <v/>
      </c>
      <c r="AW327" s="145" t="str">
        <f t="shared" si="3"/>
        <v/>
      </c>
      <c r="AX327" s="218"/>
      <c r="AY327" s="219"/>
      <c r="AZ327" s="219"/>
      <c r="BA327" s="220"/>
      <c r="BB327" s="203"/>
      <c r="BC327" s="204"/>
      <c r="BD327" s="204"/>
      <c r="BE327" s="204"/>
      <c r="BF327" s="205"/>
    </row>
    <row r="328" spans="2:73" ht="18.75" customHeight="1" x14ac:dyDescent="0.45">
      <c r="B328" s="249" t="s">
        <v>188</v>
      </c>
      <c r="C328" s="250"/>
      <c r="D328" s="250"/>
      <c r="E328" s="250"/>
      <c r="F328" s="250"/>
      <c r="G328" s="250"/>
      <c r="H328" s="250"/>
      <c r="I328" s="250"/>
      <c r="J328" s="250"/>
      <c r="K328" s="251"/>
      <c r="L328" s="255" t="s">
        <v>60</v>
      </c>
      <c r="M328" s="255"/>
      <c r="N328" s="255"/>
      <c r="O328" s="255"/>
      <c r="P328" s="255"/>
      <c r="Q328" s="255"/>
      <c r="R328" s="256"/>
      <c r="S328" s="152" t="str">
        <f>IF($L328="","",IF(COUNTIFS($F$22:$F$60,$L328,S$22:S$60,"&gt;0")=0,"",COUNTIFS($F$22:$F$60,$L328,S$22:S$60,"&gt;0")))</f>
        <v/>
      </c>
      <c r="T328" s="153" t="str">
        <f t="shared" ref="T328:AW332" si="4">IF($L328="","",IF(COUNTIFS($F$22:$F$60,$L328,T$22:T$60,"&gt;0")=0,"",COUNTIFS($F$22:$F$60,$L328,T$22:T$60,"&gt;0")))</f>
        <v/>
      </c>
      <c r="U328" s="153" t="str">
        <f t="shared" si="4"/>
        <v/>
      </c>
      <c r="V328" s="153" t="str">
        <f t="shared" si="4"/>
        <v/>
      </c>
      <c r="W328" s="153" t="str">
        <f t="shared" si="4"/>
        <v/>
      </c>
      <c r="X328" s="153" t="str">
        <f t="shared" si="4"/>
        <v/>
      </c>
      <c r="Y328" s="154" t="str">
        <f t="shared" si="4"/>
        <v/>
      </c>
      <c r="Z328" s="155" t="str">
        <f t="shared" si="4"/>
        <v/>
      </c>
      <c r="AA328" s="153" t="str">
        <f t="shared" si="4"/>
        <v/>
      </c>
      <c r="AB328" s="153" t="str">
        <f t="shared" si="4"/>
        <v/>
      </c>
      <c r="AC328" s="153" t="str">
        <f t="shared" si="4"/>
        <v/>
      </c>
      <c r="AD328" s="153" t="str">
        <f t="shared" si="4"/>
        <v/>
      </c>
      <c r="AE328" s="153" t="str">
        <f t="shared" si="4"/>
        <v/>
      </c>
      <c r="AF328" s="154" t="str">
        <f t="shared" si="4"/>
        <v/>
      </c>
      <c r="AG328" s="153" t="str">
        <f t="shared" si="4"/>
        <v/>
      </c>
      <c r="AH328" s="153" t="str">
        <f t="shared" si="4"/>
        <v/>
      </c>
      <c r="AI328" s="153" t="str">
        <f t="shared" si="4"/>
        <v/>
      </c>
      <c r="AJ328" s="153" t="str">
        <f t="shared" si="4"/>
        <v/>
      </c>
      <c r="AK328" s="153" t="str">
        <f t="shared" si="4"/>
        <v/>
      </c>
      <c r="AL328" s="153" t="str">
        <f t="shared" si="4"/>
        <v/>
      </c>
      <c r="AM328" s="154" t="str">
        <f t="shared" si="4"/>
        <v/>
      </c>
      <c r="AN328" s="153" t="str">
        <f t="shared" si="4"/>
        <v/>
      </c>
      <c r="AO328" s="153" t="str">
        <f t="shared" si="4"/>
        <v/>
      </c>
      <c r="AP328" s="153" t="str">
        <f t="shared" si="4"/>
        <v/>
      </c>
      <c r="AQ328" s="153" t="str">
        <f t="shared" si="4"/>
        <v/>
      </c>
      <c r="AR328" s="153" t="str">
        <f t="shared" si="4"/>
        <v/>
      </c>
      <c r="AS328" s="153" t="str">
        <f t="shared" si="4"/>
        <v/>
      </c>
      <c r="AT328" s="154" t="str">
        <f t="shared" si="4"/>
        <v/>
      </c>
      <c r="AU328" s="153" t="str">
        <f t="shared" si="4"/>
        <v/>
      </c>
      <c r="AV328" s="153" t="str">
        <f t="shared" si="4"/>
        <v/>
      </c>
      <c r="AW328" s="154" t="str">
        <f t="shared" si="4"/>
        <v/>
      </c>
      <c r="AX328" s="218"/>
      <c r="AY328" s="219"/>
      <c r="AZ328" s="219"/>
      <c r="BA328" s="220"/>
      <c r="BB328" s="203"/>
      <c r="BC328" s="204"/>
      <c r="BD328" s="204"/>
      <c r="BE328" s="204"/>
      <c r="BF328" s="205"/>
    </row>
    <row r="329" spans="2:73" ht="18.75" customHeight="1" x14ac:dyDescent="0.45">
      <c r="B329" s="249"/>
      <c r="C329" s="250"/>
      <c r="D329" s="250"/>
      <c r="E329" s="250"/>
      <c r="F329" s="250"/>
      <c r="G329" s="250"/>
      <c r="H329" s="250"/>
      <c r="I329" s="250"/>
      <c r="J329" s="250"/>
      <c r="K329" s="251"/>
      <c r="L329" s="257" t="s">
        <v>5</v>
      </c>
      <c r="M329" s="257"/>
      <c r="N329" s="257"/>
      <c r="O329" s="257"/>
      <c r="P329" s="257"/>
      <c r="Q329" s="257"/>
      <c r="R329" s="258"/>
      <c r="S329" s="143" t="str">
        <f t="shared" ref="S329:AH332" si="5">IF($L329="","",IF(COUNTIFS($F$22:$F$60,$L329,S$22:S$60,"&gt;0")=0,"",COUNTIFS($F$22:$F$60,$L329,S$22:S$60,"&gt;0")))</f>
        <v/>
      </c>
      <c r="T329" s="144" t="str">
        <f>IF($L329="","",IF(COUNTIFS($F$22:$F$60,$L329,T$22:T$60,"&gt;0")=0,"",COUNTIFS($F$22:$F$60,$L329,T$22:T$60,"&gt;0")))</f>
        <v/>
      </c>
      <c r="U329" s="144" t="str">
        <f t="shared" si="5"/>
        <v/>
      </c>
      <c r="V329" s="144" t="str">
        <f t="shared" si="5"/>
        <v/>
      </c>
      <c r="W329" s="144" t="str">
        <f t="shared" si="5"/>
        <v/>
      </c>
      <c r="X329" s="144" t="str">
        <f t="shared" si="5"/>
        <v/>
      </c>
      <c r="Y329" s="145" t="str">
        <f t="shared" si="5"/>
        <v/>
      </c>
      <c r="Z329" s="156" t="str">
        <f t="shared" si="5"/>
        <v/>
      </c>
      <c r="AA329" s="144" t="str">
        <f t="shared" si="5"/>
        <v/>
      </c>
      <c r="AB329" s="144" t="str">
        <f t="shared" si="5"/>
        <v/>
      </c>
      <c r="AC329" s="144" t="str">
        <f t="shared" si="5"/>
        <v/>
      </c>
      <c r="AD329" s="144" t="str">
        <f t="shared" si="5"/>
        <v/>
      </c>
      <c r="AE329" s="144" t="str">
        <f t="shared" si="5"/>
        <v/>
      </c>
      <c r="AF329" s="145" t="str">
        <f t="shared" si="5"/>
        <v/>
      </c>
      <c r="AG329" s="144" t="str">
        <f t="shared" si="5"/>
        <v/>
      </c>
      <c r="AH329" s="144" t="str">
        <f t="shared" si="5"/>
        <v/>
      </c>
      <c r="AI329" s="144" t="str">
        <f t="shared" si="4"/>
        <v/>
      </c>
      <c r="AJ329" s="144" t="str">
        <f t="shared" si="4"/>
        <v/>
      </c>
      <c r="AK329" s="144" t="str">
        <f t="shared" si="4"/>
        <v/>
      </c>
      <c r="AL329" s="144" t="str">
        <f t="shared" si="4"/>
        <v/>
      </c>
      <c r="AM329" s="145" t="str">
        <f t="shared" si="4"/>
        <v/>
      </c>
      <c r="AN329" s="144" t="str">
        <f t="shared" si="4"/>
        <v/>
      </c>
      <c r="AO329" s="144" t="str">
        <f t="shared" si="4"/>
        <v/>
      </c>
      <c r="AP329" s="144" t="str">
        <f t="shared" si="4"/>
        <v/>
      </c>
      <c r="AQ329" s="144" t="str">
        <f t="shared" si="4"/>
        <v/>
      </c>
      <c r="AR329" s="144" t="str">
        <f t="shared" si="4"/>
        <v/>
      </c>
      <c r="AS329" s="144" t="str">
        <f t="shared" si="4"/>
        <v/>
      </c>
      <c r="AT329" s="145" t="str">
        <f t="shared" si="4"/>
        <v/>
      </c>
      <c r="AU329" s="144" t="str">
        <f t="shared" si="4"/>
        <v/>
      </c>
      <c r="AV329" s="144" t="str">
        <f t="shared" si="4"/>
        <v/>
      </c>
      <c r="AW329" s="145" t="str">
        <f t="shared" si="4"/>
        <v/>
      </c>
      <c r="AX329" s="218"/>
      <c r="AY329" s="219"/>
      <c r="AZ329" s="219"/>
      <c r="BA329" s="220"/>
      <c r="BB329" s="203"/>
      <c r="BC329" s="204"/>
      <c r="BD329" s="204"/>
      <c r="BE329" s="204"/>
      <c r="BF329" s="205"/>
    </row>
    <row r="330" spans="2:73" ht="18.75" customHeight="1" x14ac:dyDescent="0.45">
      <c r="B330" s="249"/>
      <c r="C330" s="250"/>
      <c r="D330" s="250"/>
      <c r="E330" s="250"/>
      <c r="F330" s="250"/>
      <c r="G330" s="250"/>
      <c r="H330" s="250"/>
      <c r="I330" s="250"/>
      <c r="J330" s="250"/>
      <c r="K330" s="251"/>
      <c r="L330" s="257" t="s">
        <v>61</v>
      </c>
      <c r="M330" s="257"/>
      <c r="N330" s="257"/>
      <c r="O330" s="257"/>
      <c r="P330" s="257"/>
      <c r="Q330" s="257"/>
      <c r="R330" s="258"/>
      <c r="S330" s="143" t="str">
        <f t="shared" si="5"/>
        <v/>
      </c>
      <c r="T330" s="144" t="str">
        <f t="shared" si="4"/>
        <v/>
      </c>
      <c r="U330" s="144" t="str">
        <f t="shared" si="4"/>
        <v/>
      </c>
      <c r="V330" s="144" t="str">
        <f t="shared" si="4"/>
        <v/>
      </c>
      <c r="W330" s="144" t="str">
        <f t="shared" si="4"/>
        <v/>
      </c>
      <c r="X330" s="144" t="str">
        <f>IF($L330="","",IF(COUNTIFS($F$22:$F$60,$L330,X$22:X$60,"&gt;0")=0,"",COUNTIFS($F$22:$F$60,$L330,X$22:X$60,"&gt;0")))</f>
        <v/>
      </c>
      <c r="Y330" s="145" t="str">
        <f t="shared" si="4"/>
        <v/>
      </c>
      <c r="Z330" s="156" t="str">
        <f t="shared" si="4"/>
        <v/>
      </c>
      <c r="AA330" s="144" t="str">
        <f t="shared" si="4"/>
        <v/>
      </c>
      <c r="AB330" s="144" t="str">
        <f t="shared" si="4"/>
        <v/>
      </c>
      <c r="AC330" s="144" t="str">
        <f t="shared" si="4"/>
        <v/>
      </c>
      <c r="AD330" s="144" t="str">
        <f t="shared" si="4"/>
        <v/>
      </c>
      <c r="AE330" s="144" t="str">
        <f t="shared" si="4"/>
        <v/>
      </c>
      <c r="AF330" s="145" t="str">
        <f t="shared" si="4"/>
        <v/>
      </c>
      <c r="AG330" s="144" t="str">
        <f t="shared" si="4"/>
        <v/>
      </c>
      <c r="AH330" s="144" t="str">
        <f t="shared" si="4"/>
        <v/>
      </c>
      <c r="AI330" s="144" t="str">
        <f t="shared" si="4"/>
        <v/>
      </c>
      <c r="AJ330" s="144" t="str">
        <f t="shared" si="4"/>
        <v/>
      </c>
      <c r="AK330" s="144" t="str">
        <f t="shared" si="4"/>
        <v/>
      </c>
      <c r="AL330" s="144" t="str">
        <f t="shared" si="4"/>
        <v/>
      </c>
      <c r="AM330" s="145" t="str">
        <f t="shared" si="4"/>
        <v/>
      </c>
      <c r="AN330" s="144" t="str">
        <f t="shared" si="4"/>
        <v/>
      </c>
      <c r="AO330" s="144" t="str">
        <f t="shared" si="4"/>
        <v/>
      </c>
      <c r="AP330" s="144" t="str">
        <f t="shared" si="4"/>
        <v/>
      </c>
      <c r="AQ330" s="144" t="str">
        <f t="shared" si="4"/>
        <v/>
      </c>
      <c r="AR330" s="144" t="str">
        <f t="shared" si="4"/>
        <v/>
      </c>
      <c r="AS330" s="144" t="str">
        <f t="shared" si="4"/>
        <v/>
      </c>
      <c r="AT330" s="145" t="str">
        <f t="shared" si="4"/>
        <v/>
      </c>
      <c r="AU330" s="144" t="str">
        <f t="shared" si="4"/>
        <v/>
      </c>
      <c r="AV330" s="144" t="str">
        <f t="shared" si="4"/>
        <v/>
      </c>
      <c r="AW330" s="145" t="str">
        <f t="shared" si="4"/>
        <v/>
      </c>
      <c r="AX330" s="218"/>
      <c r="AY330" s="219"/>
      <c r="AZ330" s="219"/>
      <c r="BA330" s="220"/>
      <c r="BB330" s="203"/>
      <c r="BC330" s="204"/>
      <c r="BD330" s="204"/>
      <c r="BE330" s="204"/>
      <c r="BF330" s="205"/>
    </row>
    <row r="331" spans="2:73" ht="18.75" customHeight="1" x14ac:dyDescent="0.45">
      <c r="B331" s="249"/>
      <c r="C331" s="250"/>
      <c r="D331" s="250"/>
      <c r="E331" s="250"/>
      <c r="F331" s="250"/>
      <c r="G331" s="250"/>
      <c r="H331" s="250"/>
      <c r="I331" s="250"/>
      <c r="J331" s="250"/>
      <c r="K331" s="251"/>
      <c r="L331" s="257" t="s">
        <v>62</v>
      </c>
      <c r="M331" s="257"/>
      <c r="N331" s="257"/>
      <c r="O331" s="257"/>
      <c r="P331" s="257"/>
      <c r="Q331" s="257"/>
      <c r="R331" s="258"/>
      <c r="S331" s="143" t="str">
        <f t="shared" si="5"/>
        <v/>
      </c>
      <c r="T331" s="144" t="str">
        <f t="shared" si="4"/>
        <v/>
      </c>
      <c r="U331" s="144" t="str">
        <f t="shared" si="4"/>
        <v/>
      </c>
      <c r="V331" s="144" t="str">
        <f t="shared" si="4"/>
        <v/>
      </c>
      <c r="W331" s="144" t="str">
        <f t="shared" si="4"/>
        <v/>
      </c>
      <c r="X331" s="144" t="str">
        <f t="shared" si="4"/>
        <v/>
      </c>
      <c r="Y331" s="145" t="str">
        <f t="shared" si="4"/>
        <v/>
      </c>
      <c r="Z331" s="156" t="str">
        <f t="shared" si="4"/>
        <v/>
      </c>
      <c r="AA331" s="144" t="str">
        <f t="shared" si="4"/>
        <v/>
      </c>
      <c r="AB331" s="144" t="str">
        <f t="shared" si="4"/>
        <v/>
      </c>
      <c r="AC331" s="144" t="str">
        <f t="shared" si="4"/>
        <v/>
      </c>
      <c r="AD331" s="144" t="str">
        <f t="shared" si="4"/>
        <v/>
      </c>
      <c r="AE331" s="144" t="str">
        <f t="shared" si="4"/>
        <v/>
      </c>
      <c r="AF331" s="145" t="str">
        <f t="shared" si="4"/>
        <v/>
      </c>
      <c r="AG331" s="144" t="str">
        <f t="shared" si="4"/>
        <v/>
      </c>
      <c r="AH331" s="144" t="str">
        <f t="shared" si="4"/>
        <v/>
      </c>
      <c r="AI331" s="144" t="str">
        <f t="shared" si="4"/>
        <v/>
      </c>
      <c r="AJ331" s="144" t="str">
        <f t="shared" si="4"/>
        <v/>
      </c>
      <c r="AK331" s="144" t="str">
        <f t="shared" si="4"/>
        <v/>
      </c>
      <c r="AL331" s="144" t="str">
        <f t="shared" si="4"/>
        <v/>
      </c>
      <c r="AM331" s="145" t="str">
        <f t="shared" si="4"/>
        <v/>
      </c>
      <c r="AN331" s="144" t="str">
        <f t="shared" si="4"/>
        <v/>
      </c>
      <c r="AO331" s="144" t="str">
        <f t="shared" si="4"/>
        <v/>
      </c>
      <c r="AP331" s="144" t="str">
        <f t="shared" si="4"/>
        <v/>
      </c>
      <c r="AQ331" s="144" t="str">
        <f t="shared" si="4"/>
        <v/>
      </c>
      <c r="AR331" s="144" t="str">
        <f t="shared" si="4"/>
        <v/>
      </c>
      <c r="AS331" s="144" t="str">
        <f t="shared" si="4"/>
        <v/>
      </c>
      <c r="AT331" s="145" t="str">
        <f t="shared" si="4"/>
        <v/>
      </c>
      <c r="AU331" s="144" t="str">
        <f t="shared" si="4"/>
        <v/>
      </c>
      <c r="AV331" s="144" t="str">
        <f t="shared" si="4"/>
        <v/>
      </c>
      <c r="AW331" s="145" t="str">
        <f t="shared" si="4"/>
        <v/>
      </c>
      <c r="AX331" s="218"/>
      <c r="AY331" s="219"/>
      <c r="AZ331" s="219"/>
      <c r="BA331" s="220"/>
      <c r="BB331" s="203"/>
      <c r="BC331" s="204"/>
      <c r="BD331" s="204"/>
      <c r="BE331" s="204"/>
      <c r="BF331" s="205"/>
    </row>
    <row r="332" spans="2:73" ht="18.75" customHeight="1" thickBot="1" x14ac:dyDescent="0.5">
      <c r="B332" s="252"/>
      <c r="C332" s="253"/>
      <c r="D332" s="253"/>
      <c r="E332" s="253"/>
      <c r="F332" s="253"/>
      <c r="G332" s="253"/>
      <c r="H332" s="253"/>
      <c r="I332" s="253"/>
      <c r="J332" s="253"/>
      <c r="K332" s="254"/>
      <c r="L332" s="259"/>
      <c r="M332" s="259"/>
      <c r="N332" s="259"/>
      <c r="O332" s="259"/>
      <c r="P332" s="259"/>
      <c r="Q332" s="259"/>
      <c r="R332" s="260"/>
      <c r="S332" s="157" t="str">
        <f t="shared" si="5"/>
        <v/>
      </c>
      <c r="T332" s="158" t="str">
        <f t="shared" si="4"/>
        <v/>
      </c>
      <c r="U332" s="158" t="str">
        <f t="shared" si="4"/>
        <v/>
      </c>
      <c r="V332" s="158" t="str">
        <f t="shared" si="4"/>
        <v/>
      </c>
      <c r="W332" s="158" t="str">
        <f t="shared" si="4"/>
        <v/>
      </c>
      <c r="X332" s="158" t="str">
        <f t="shared" si="4"/>
        <v/>
      </c>
      <c r="Y332" s="159" t="str">
        <f t="shared" si="4"/>
        <v/>
      </c>
      <c r="Z332" s="160" t="str">
        <f t="shared" si="4"/>
        <v/>
      </c>
      <c r="AA332" s="158" t="str">
        <f t="shared" si="4"/>
        <v/>
      </c>
      <c r="AB332" s="158" t="str">
        <f t="shared" si="4"/>
        <v/>
      </c>
      <c r="AC332" s="158" t="str">
        <f t="shared" si="4"/>
        <v/>
      </c>
      <c r="AD332" s="158" t="str">
        <f t="shared" si="4"/>
        <v/>
      </c>
      <c r="AE332" s="158" t="str">
        <f t="shared" si="4"/>
        <v/>
      </c>
      <c r="AF332" s="159" t="str">
        <f t="shared" si="4"/>
        <v/>
      </c>
      <c r="AG332" s="158" t="str">
        <f t="shared" si="4"/>
        <v/>
      </c>
      <c r="AH332" s="158" t="str">
        <f t="shared" si="4"/>
        <v/>
      </c>
      <c r="AI332" s="158" t="str">
        <f t="shared" si="4"/>
        <v/>
      </c>
      <c r="AJ332" s="158" t="str">
        <f t="shared" si="4"/>
        <v/>
      </c>
      <c r="AK332" s="158" t="str">
        <f t="shared" si="4"/>
        <v/>
      </c>
      <c r="AL332" s="158" t="str">
        <f t="shared" si="4"/>
        <v/>
      </c>
      <c r="AM332" s="159" t="str">
        <f t="shared" si="4"/>
        <v/>
      </c>
      <c r="AN332" s="158" t="str">
        <f t="shared" si="4"/>
        <v/>
      </c>
      <c r="AO332" s="158" t="str">
        <f t="shared" si="4"/>
        <v/>
      </c>
      <c r="AP332" s="158" t="str">
        <f t="shared" si="4"/>
        <v/>
      </c>
      <c r="AQ332" s="158" t="str">
        <f t="shared" si="4"/>
        <v/>
      </c>
      <c r="AR332" s="158" t="str">
        <f t="shared" si="4"/>
        <v/>
      </c>
      <c r="AS332" s="158" t="str">
        <f t="shared" si="4"/>
        <v/>
      </c>
      <c r="AT332" s="159" t="str">
        <f t="shared" si="4"/>
        <v/>
      </c>
      <c r="AU332" s="158" t="str">
        <f t="shared" si="4"/>
        <v/>
      </c>
      <c r="AV332" s="158" t="str">
        <f t="shared" si="4"/>
        <v/>
      </c>
      <c r="AW332" s="159" t="str">
        <f t="shared" si="4"/>
        <v/>
      </c>
      <c r="AX332" s="221"/>
      <c r="AY332" s="222"/>
      <c r="AZ332" s="222"/>
      <c r="BA332" s="223"/>
      <c r="BB332" s="206"/>
      <c r="BC332" s="207"/>
      <c r="BD332" s="207"/>
      <c r="BE332" s="207"/>
      <c r="BF332" s="208"/>
    </row>
    <row r="333" spans="2:73" ht="13.5" customHeight="1" x14ac:dyDescent="0.45">
      <c r="C333" s="18"/>
      <c r="D333" s="18"/>
      <c r="E333" s="18"/>
      <c r="F333" s="18"/>
      <c r="G333" s="26"/>
      <c r="H333" s="27"/>
      <c r="AF333" s="9"/>
    </row>
    <row r="334" spans="2:73" ht="11.4" customHeight="1" x14ac:dyDescent="0.45">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5">
      <c r="C336" s="15"/>
      <c r="D336" s="15"/>
      <c r="E336" s="15"/>
      <c r="F336" s="15"/>
      <c r="G336" s="15"/>
      <c r="H336" s="9"/>
      <c r="I336" s="9"/>
    </row>
    <row r="337" spans="3:9" ht="20.25" customHeight="1" x14ac:dyDescent="0.45">
      <c r="C337" s="15"/>
      <c r="D337" s="15"/>
      <c r="E337" s="15"/>
      <c r="F337" s="15"/>
      <c r="G337" s="15"/>
      <c r="H337" s="9"/>
      <c r="I337" s="9"/>
    </row>
    <row r="338" spans="3:9" ht="20.25" customHeight="1" x14ac:dyDescent="0.45">
      <c r="C338" s="9"/>
      <c r="D338" s="9"/>
      <c r="E338" s="9"/>
      <c r="F338" s="9"/>
      <c r="G338" s="9"/>
    </row>
    <row r="339" spans="3:9" ht="20.25" customHeight="1" x14ac:dyDescent="0.45">
      <c r="C339" s="9"/>
      <c r="D339" s="9"/>
      <c r="E339" s="9"/>
      <c r="F339" s="9"/>
      <c r="G339" s="9"/>
    </row>
    <row r="340" spans="3:9" ht="20.25" customHeight="1" x14ac:dyDescent="0.45">
      <c r="C340" s="9"/>
      <c r="D340" s="9"/>
      <c r="E340" s="9"/>
      <c r="F340" s="9"/>
      <c r="G340" s="9"/>
    </row>
    <row r="341" spans="3:9" ht="20.25" customHeight="1" x14ac:dyDescent="0.45">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16" priority="2068">
      <formula>INDIRECT(ADDRESS(ROW(),COLUMN()))=TRUNC(INDIRECT(ADDRESS(ROW(),COLUMN())))</formula>
    </cfRule>
  </conditionalFormatting>
  <conditionalFormatting sqref="S26:BA27">
    <cfRule type="expression" dxfId="115" priority="2048">
      <formula>INDIRECT(ADDRESS(ROW(),COLUMN()))=TRUNC(INDIRECT(ADDRESS(ROW(),COLUMN())))</formula>
    </cfRule>
  </conditionalFormatting>
  <conditionalFormatting sqref="S29:BA30">
    <cfRule type="expression" dxfId="114" priority="2028">
      <formula>INDIRECT(ADDRESS(ROW(),COLUMN()))=TRUNC(INDIRECT(ADDRESS(ROW(),COLUMN())))</formula>
    </cfRule>
  </conditionalFormatting>
  <conditionalFormatting sqref="S32:BA33">
    <cfRule type="expression" dxfId="113" priority="2008">
      <formula>INDIRECT(ADDRESS(ROW(),COLUMN()))=TRUNC(INDIRECT(ADDRESS(ROW(),COLUMN())))</formula>
    </cfRule>
  </conditionalFormatting>
  <conditionalFormatting sqref="S35:BA36">
    <cfRule type="expression" dxfId="112" priority="1988">
      <formula>INDIRECT(ADDRESS(ROW(),COLUMN()))=TRUNC(INDIRECT(ADDRESS(ROW(),COLUMN())))</formula>
    </cfRule>
  </conditionalFormatting>
  <conditionalFormatting sqref="S38:BA39">
    <cfRule type="expression" dxfId="111" priority="1968">
      <formula>INDIRECT(ADDRESS(ROW(),COLUMN()))=TRUNC(INDIRECT(ADDRESS(ROW(),COLUMN())))</formula>
    </cfRule>
  </conditionalFormatting>
  <conditionalFormatting sqref="S41:BA42">
    <cfRule type="expression" dxfId="110" priority="1948">
      <formula>INDIRECT(ADDRESS(ROW(),COLUMN()))=TRUNC(INDIRECT(ADDRESS(ROW(),COLUMN())))</formula>
    </cfRule>
  </conditionalFormatting>
  <conditionalFormatting sqref="S44:BA45">
    <cfRule type="expression" dxfId="109" priority="1928">
      <formula>INDIRECT(ADDRESS(ROW(),COLUMN()))=TRUNC(INDIRECT(ADDRESS(ROW(),COLUMN())))</formula>
    </cfRule>
  </conditionalFormatting>
  <conditionalFormatting sqref="S47:BA48">
    <cfRule type="expression" dxfId="108" priority="1908">
      <formula>INDIRECT(ADDRESS(ROW(),COLUMN()))=TRUNC(INDIRECT(ADDRESS(ROW(),COLUMN())))</formula>
    </cfRule>
  </conditionalFormatting>
  <conditionalFormatting sqref="S50:BA51">
    <cfRule type="expression" dxfId="107" priority="1888">
      <formula>INDIRECT(ADDRESS(ROW(),COLUMN()))=TRUNC(INDIRECT(ADDRESS(ROW(),COLUMN())))</formula>
    </cfRule>
  </conditionalFormatting>
  <conditionalFormatting sqref="S53:BA54">
    <cfRule type="expression" dxfId="106" priority="1868">
      <formula>INDIRECT(ADDRESS(ROW(),COLUMN()))=TRUNC(INDIRECT(ADDRESS(ROW(),COLUMN())))</formula>
    </cfRule>
  </conditionalFormatting>
  <conditionalFormatting sqref="S56:BA57">
    <cfRule type="expression" dxfId="105" priority="1848">
      <formula>INDIRECT(ADDRESS(ROW(),COLUMN()))=TRUNC(INDIRECT(ADDRESS(ROW(),COLUMN())))</formula>
    </cfRule>
  </conditionalFormatting>
  <conditionalFormatting sqref="S59:BA60">
    <cfRule type="expression" dxfId="104" priority="1828">
      <formula>INDIRECT(ADDRESS(ROW(),COLUMN()))=TRUNC(INDIRECT(ADDRESS(ROW(),COLUMN())))</formula>
    </cfRule>
  </conditionalFormatting>
  <conditionalFormatting sqref="S62:BA63">
    <cfRule type="expression" dxfId="103" priority="1807">
      <formula>INDIRECT(ADDRESS(ROW(),COLUMN()))=TRUNC(INDIRECT(ADDRESS(ROW(),COLUMN())))</formula>
    </cfRule>
  </conditionalFormatting>
  <conditionalFormatting sqref="S65:BA66">
    <cfRule type="expression" dxfId="102" priority="1786">
      <formula>INDIRECT(ADDRESS(ROW(),COLUMN()))=TRUNC(INDIRECT(ADDRESS(ROW(),COLUMN())))</formula>
    </cfRule>
  </conditionalFormatting>
  <conditionalFormatting sqref="S68:BA69">
    <cfRule type="expression" dxfId="101" priority="1765">
      <formula>INDIRECT(ADDRESS(ROW(),COLUMN()))=TRUNC(INDIRECT(ADDRESS(ROW(),COLUMN())))</formula>
    </cfRule>
  </conditionalFormatting>
  <conditionalFormatting sqref="S71:BA72">
    <cfRule type="expression" dxfId="100" priority="1744">
      <formula>INDIRECT(ADDRESS(ROW(),COLUMN()))=TRUNC(INDIRECT(ADDRESS(ROW(),COLUMN())))</formula>
    </cfRule>
  </conditionalFormatting>
  <conditionalFormatting sqref="S74:BA75">
    <cfRule type="expression" dxfId="99" priority="1723">
      <formula>INDIRECT(ADDRESS(ROW(),COLUMN()))=TRUNC(INDIRECT(ADDRESS(ROW(),COLUMN())))</formula>
    </cfRule>
  </conditionalFormatting>
  <conditionalFormatting sqref="S77:BA78">
    <cfRule type="expression" dxfId="98" priority="1702">
      <formula>INDIRECT(ADDRESS(ROW(),COLUMN()))=TRUNC(INDIRECT(ADDRESS(ROW(),COLUMN())))</formula>
    </cfRule>
  </conditionalFormatting>
  <conditionalFormatting sqref="S80:BA81">
    <cfRule type="expression" dxfId="97" priority="1681">
      <formula>INDIRECT(ADDRESS(ROW(),COLUMN()))=TRUNC(INDIRECT(ADDRESS(ROW(),COLUMN())))</formula>
    </cfRule>
  </conditionalFormatting>
  <conditionalFormatting sqref="S83:BA84">
    <cfRule type="expression" dxfId="96" priority="1660">
      <formula>INDIRECT(ADDRESS(ROW(),COLUMN()))=TRUNC(INDIRECT(ADDRESS(ROW(),COLUMN())))</formula>
    </cfRule>
  </conditionalFormatting>
  <conditionalFormatting sqref="S86:BA87">
    <cfRule type="expression" dxfId="95" priority="1639">
      <formula>INDIRECT(ADDRESS(ROW(),COLUMN()))=TRUNC(INDIRECT(ADDRESS(ROW(),COLUMN())))</formula>
    </cfRule>
  </conditionalFormatting>
  <conditionalFormatting sqref="S89:BA90">
    <cfRule type="expression" dxfId="94" priority="1618">
      <formula>INDIRECT(ADDRESS(ROW(),COLUMN()))=TRUNC(INDIRECT(ADDRESS(ROW(),COLUMN())))</formula>
    </cfRule>
  </conditionalFormatting>
  <conditionalFormatting sqref="S92:BA93">
    <cfRule type="expression" dxfId="93" priority="1597">
      <formula>INDIRECT(ADDRESS(ROW(),COLUMN()))=TRUNC(INDIRECT(ADDRESS(ROW(),COLUMN())))</formula>
    </cfRule>
  </conditionalFormatting>
  <conditionalFormatting sqref="S95:BA96">
    <cfRule type="expression" dxfId="92" priority="1576">
      <formula>INDIRECT(ADDRESS(ROW(),COLUMN()))=TRUNC(INDIRECT(ADDRESS(ROW(),COLUMN())))</formula>
    </cfRule>
  </conditionalFormatting>
  <conditionalFormatting sqref="S98:BA99">
    <cfRule type="expression" dxfId="91" priority="1555">
      <formula>INDIRECT(ADDRESS(ROW(),COLUMN()))=TRUNC(INDIRECT(ADDRESS(ROW(),COLUMN())))</formula>
    </cfRule>
  </conditionalFormatting>
  <conditionalFormatting sqref="S101:BA102">
    <cfRule type="expression" dxfId="90" priority="1534">
      <formula>INDIRECT(ADDRESS(ROW(),COLUMN()))=TRUNC(INDIRECT(ADDRESS(ROW(),COLUMN())))</formula>
    </cfRule>
  </conditionalFormatting>
  <conditionalFormatting sqref="S104:BA105">
    <cfRule type="expression" dxfId="89" priority="1513">
      <formula>INDIRECT(ADDRESS(ROW(),COLUMN()))=TRUNC(INDIRECT(ADDRESS(ROW(),COLUMN())))</formula>
    </cfRule>
  </conditionalFormatting>
  <conditionalFormatting sqref="S107:BA108">
    <cfRule type="expression" dxfId="88" priority="1492">
      <formula>INDIRECT(ADDRESS(ROW(),COLUMN()))=TRUNC(INDIRECT(ADDRESS(ROW(),COLUMN())))</formula>
    </cfRule>
  </conditionalFormatting>
  <conditionalFormatting sqref="S110:BA111">
    <cfRule type="expression" dxfId="87" priority="1471">
      <formula>INDIRECT(ADDRESS(ROW(),COLUMN()))=TRUNC(INDIRECT(ADDRESS(ROW(),COLUMN())))</formula>
    </cfRule>
  </conditionalFormatting>
  <conditionalFormatting sqref="S113:BA114">
    <cfRule type="expression" dxfId="86" priority="1450">
      <formula>INDIRECT(ADDRESS(ROW(),COLUMN()))=TRUNC(INDIRECT(ADDRESS(ROW(),COLUMN())))</formula>
    </cfRule>
  </conditionalFormatting>
  <conditionalFormatting sqref="S116:BA117">
    <cfRule type="expression" dxfId="85" priority="1429">
      <formula>INDIRECT(ADDRESS(ROW(),COLUMN()))=TRUNC(INDIRECT(ADDRESS(ROW(),COLUMN())))</formula>
    </cfRule>
  </conditionalFormatting>
  <conditionalFormatting sqref="S119:BA120">
    <cfRule type="expression" dxfId="84" priority="1408">
      <formula>INDIRECT(ADDRESS(ROW(),COLUMN()))=TRUNC(INDIRECT(ADDRESS(ROW(),COLUMN())))</formula>
    </cfRule>
  </conditionalFormatting>
  <conditionalFormatting sqref="S122:BA123">
    <cfRule type="expression" dxfId="83" priority="1387">
      <formula>INDIRECT(ADDRESS(ROW(),COLUMN()))=TRUNC(INDIRECT(ADDRESS(ROW(),COLUMN())))</formula>
    </cfRule>
  </conditionalFormatting>
  <conditionalFormatting sqref="S125:BA126">
    <cfRule type="expression" dxfId="82" priority="1366">
      <formula>INDIRECT(ADDRESS(ROW(),COLUMN()))=TRUNC(INDIRECT(ADDRESS(ROW(),COLUMN())))</formula>
    </cfRule>
  </conditionalFormatting>
  <conditionalFormatting sqref="S128:BA129">
    <cfRule type="expression" dxfId="81" priority="1345">
      <formula>INDIRECT(ADDRESS(ROW(),COLUMN()))=TRUNC(INDIRECT(ADDRESS(ROW(),COLUMN())))</formula>
    </cfRule>
  </conditionalFormatting>
  <conditionalFormatting sqref="S131:BA132">
    <cfRule type="expression" dxfId="80" priority="1324">
      <formula>INDIRECT(ADDRESS(ROW(),COLUMN()))=TRUNC(INDIRECT(ADDRESS(ROW(),COLUMN())))</formula>
    </cfRule>
  </conditionalFormatting>
  <conditionalFormatting sqref="S134:BA135">
    <cfRule type="expression" dxfId="79" priority="1303">
      <formula>INDIRECT(ADDRESS(ROW(),COLUMN()))=TRUNC(INDIRECT(ADDRESS(ROW(),COLUMN())))</formula>
    </cfRule>
  </conditionalFormatting>
  <conditionalFormatting sqref="S137:BA138">
    <cfRule type="expression" dxfId="78" priority="1282">
      <formula>INDIRECT(ADDRESS(ROW(),COLUMN()))=TRUNC(INDIRECT(ADDRESS(ROW(),COLUMN())))</formula>
    </cfRule>
  </conditionalFormatting>
  <conditionalFormatting sqref="S140:BA141">
    <cfRule type="expression" dxfId="77" priority="1261">
      <formula>INDIRECT(ADDRESS(ROW(),COLUMN()))=TRUNC(INDIRECT(ADDRESS(ROW(),COLUMN())))</formula>
    </cfRule>
  </conditionalFormatting>
  <conditionalFormatting sqref="S143:BA144">
    <cfRule type="expression" dxfId="76" priority="1240">
      <formula>INDIRECT(ADDRESS(ROW(),COLUMN()))=TRUNC(INDIRECT(ADDRESS(ROW(),COLUMN())))</formula>
    </cfRule>
  </conditionalFormatting>
  <conditionalFormatting sqref="S146:BA147">
    <cfRule type="expression" dxfId="75" priority="1219">
      <formula>INDIRECT(ADDRESS(ROW(),COLUMN()))=TRUNC(INDIRECT(ADDRESS(ROW(),COLUMN())))</formula>
    </cfRule>
  </conditionalFormatting>
  <conditionalFormatting sqref="S149:BA150">
    <cfRule type="expression" dxfId="74" priority="1198">
      <formula>INDIRECT(ADDRESS(ROW(),COLUMN()))=TRUNC(INDIRECT(ADDRESS(ROW(),COLUMN())))</formula>
    </cfRule>
  </conditionalFormatting>
  <conditionalFormatting sqref="S152:BA153">
    <cfRule type="expression" dxfId="73" priority="1177">
      <formula>INDIRECT(ADDRESS(ROW(),COLUMN()))=TRUNC(INDIRECT(ADDRESS(ROW(),COLUMN())))</formula>
    </cfRule>
  </conditionalFormatting>
  <conditionalFormatting sqref="S155:BA156">
    <cfRule type="expression" dxfId="72" priority="1156">
      <formula>INDIRECT(ADDRESS(ROW(),COLUMN()))=TRUNC(INDIRECT(ADDRESS(ROW(),COLUMN())))</formula>
    </cfRule>
  </conditionalFormatting>
  <conditionalFormatting sqref="S158:BA159">
    <cfRule type="expression" dxfId="71" priority="1135">
      <formula>INDIRECT(ADDRESS(ROW(),COLUMN()))=TRUNC(INDIRECT(ADDRESS(ROW(),COLUMN())))</formula>
    </cfRule>
  </conditionalFormatting>
  <conditionalFormatting sqref="S161:BA162">
    <cfRule type="expression" dxfId="70" priority="1114">
      <formula>INDIRECT(ADDRESS(ROW(),COLUMN()))=TRUNC(INDIRECT(ADDRESS(ROW(),COLUMN())))</formula>
    </cfRule>
  </conditionalFormatting>
  <conditionalFormatting sqref="S164:BA165">
    <cfRule type="expression" dxfId="69" priority="1093">
      <formula>INDIRECT(ADDRESS(ROW(),COLUMN()))=TRUNC(INDIRECT(ADDRESS(ROW(),COLUMN())))</formula>
    </cfRule>
  </conditionalFormatting>
  <conditionalFormatting sqref="S167:BA168">
    <cfRule type="expression" dxfId="68" priority="1072">
      <formula>INDIRECT(ADDRESS(ROW(),COLUMN()))=TRUNC(INDIRECT(ADDRESS(ROW(),COLUMN())))</formula>
    </cfRule>
  </conditionalFormatting>
  <conditionalFormatting sqref="S170:BA171">
    <cfRule type="expression" dxfId="67" priority="1051">
      <formula>INDIRECT(ADDRESS(ROW(),COLUMN()))=TRUNC(INDIRECT(ADDRESS(ROW(),COLUMN())))</formula>
    </cfRule>
  </conditionalFormatting>
  <conditionalFormatting sqref="S173:BA174">
    <cfRule type="expression" dxfId="66" priority="1030">
      <formula>INDIRECT(ADDRESS(ROW(),COLUMN()))=TRUNC(INDIRECT(ADDRESS(ROW(),COLUMN())))</formula>
    </cfRule>
  </conditionalFormatting>
  <conditionalFormatting sqref="S176:BA177">
    <cfRule type="expression" dxfId="65" priority="1009">
      <formula>INDIRECT(ADDRESS(ROW(),COLUMN()))=TRUNC(INDIRECT(ADDRESS(ROW(),COLUMN())))</formula>
    </cfRule>
  </conditionalFormatting>
  <conditionalFormatting sqref="S179:BA180">
    <cfRule type="expression" dxfId="64" priority="988">
      <formula>INDIRECT(ADDRESS(ROW(),COLUMN()))=TRUNC(INDIRECT(ADDRESS(ROW(),COLUMN())))</formula>
    </cfRule>
  </conditionalFormatting>
  <conditionalFormatting sqref="S182:BA183">
    <cfRule type="expression" dxfId="63" priority="967">
      <formula>INDIRECT(ADDRESS(ROW(),COLUMN()))=TRUNC(INDIRECT(ADDRESS(ROW(),COLUMN())))</formula>
    </cfRule>
  </conditionalFormatting>
  <conditionalFormatting sqref="S185:BA186">
    <cfRule type="expression" dxfId="62" priority="946">
      <formula>INDIRECT(ADDRESS(ROW(),COLUMN()))=TRUNC(INDIRECT(ADDRESS(ROW(),COLUMN())))</formula>
    </cfRule>
  </conditionalFormatting>
  <conditionalFormatting sqref="S188:BA189">
    <cfRule type="expression" dxfId="61" priority="925">
      <formula>INDIRECT(ADDRESS(ROW(),COLUMN()))=TRUNC(INDIRECT(ADDRESS(ROW(),COLUMN())))</formula>
    </cfRule>
  </conditionalFormatting>
  <conditionalFormatting sqref="S191:BA192">
    <cfRule type="expression" dxfId="60" priority="904">
      <formula>INDIRECT(ADDRESS(ROW(),COLUMN()))=TRUNC(INDIRECT(ADDRESS(ROW(),COLUMN())))</formula>
    </cfRule>
  </conditionalFormatting>
  <conditionalFormatting sqref="S194:BA195">
    <cfRule type="expression" dxfId="59" priority="883">
      <formula>INDIRECT(ADDRESS(ROW(),COLUMN()))=TRUNC(INDIRECT(ADDRESS(ROW(),COLUMN())))</formula>
    </cfRule>
  </conditionalFormatting>
  <conditionalFormatting sqref="S197:BA198">
    <cfRule type="expression" dxfId="58" priority="862">
      <formula>INDIRECT(ADDRESS(ROW(),COLUMN()))=TRUNC(INDIRECT(ADDRESS(ROW(),COLUMN())))</formula>
    </cfRule>
  </conditionalFormatting>
  <conditionalFormatting sqref="S200:BA201">
    <cfRule type="expression" dxfId="57" priority="841">
      <formula>INDIRECT(ADDRESS(ROW(),COLUMN()))=TRUNC(INDIRECT(ADDRESS(ROW(),COLUMN())))</formula>
    </cfRule>
  </conditionalFormatting>
  <conditionalFormatting sqref="S203:BA204">
    <cfRule type="expression" dxfId="56" priority="820">
      <formula>INDIRECT(ADDRESS(ROW(),COLUMN()))=TRUNC(INDIRECT(ADDRESS(ROW(),COLUMN())))</formula>
    </cfRule>
  </conditionalFormatting>
  <conditionalFormatting sqref="S206:BA207">
    <cfRule type="expression" dxfId="55" priority="799">
      <formula>INDIRECT(ADDRESS(ROW(),COLUMN()))=TRUNC(INDIRECT(ADDRESS(ROW(),COLUMN())))</formula>
    </cfRule>
  </conditionalFormatting>
  <conditionalFormatting sqref="S209:BA210">
    <cfRule type="expression" dxfId="54" priority="778">
      <formula>INDIRECT(ADDRESS(ROW(),COLUMN()))=TRUNC(INDIRECT(ADDRESS(ROW(),COLUMN())))</formula>
    </cfRule>
  </conditionalFormatting>
  <conditionalFormatting sqref="S212:BA213">
    <cfRule type="expression" dxfId="53" priority="757">
      <formula>INDIRECT(ADDRESS(ROW(),COLUMN()))=TRUNC(INDIRECT(ADDRESS(ROW(),COLUMN())))</formula>
    </cfRule>
  </conditionalFormatting>
  <conditionalFormatting sqref="S215:BA216">
    <cfRule type="expression" dxfId="52" priority="736">
      <formula>INDIRECT(ADDRESS(ROW(),COLUMN()))=TRUNC(INDIRECT(ADDRESS(ROW(),COLUMN())))</formula>
    </cfRule>
  </conditionalFormatting>
  <conditionalFormatting sqref="S218:BA219">
    <cfRule type="expression" dxfId="51" priority="715">
      <formula>INDIRECT(ADDRESS(ROW(),COLUMN()))=TRUNC(INDIRECT(ADDRESS(ROW(),COLUMN())))</formula>
    </cfRule>
  </conditionalFormatting>
  <conditionalFormatting sqref="S221:BA222">
    <cfRule type="expression" dxfId="50" priority="694">
      <formula>INDIRECT(ADDRESS(ROW(),COLUMN()))=TRUNC(INDIRECT(ADDRESS(ROW(),COLUMN())))</formula>
    </cfRule>
  </conditionalFormatting>
  <conditionalFormatting sqref="S224:BA225">
    <cfRule type="expression" dxfId="49" priority="673">
      <formula>INDIRECT(ADDRESS(ROW(),COLUMN()))=TRUNC(INDIRECT(ADDRESS(ROW(),COLUMN())))</formula>
    </cfRule>
  </conditionalFormatting>
  <conditionalFormatting sqref="S227:BA228">
    <cfRule type="expression" dxfId="48" priority="652">
      <formula>INDIRECT(ADDRESS(ROW(),COLUMN()))=TRUNC(INDIRECT(ADDRESS(ROW(),COLUMN())))</formula>
    </cfRule>
  </conditionalFormatting>
  <conditionalFormatting sqref="S230:BA231">
    <cfRule type="expression" dxfId="47" priority="631">
      <formula>INDIRECT(ADDRESS(ROW(),COLUMN()))=TRUNC(INDIRECT(ADDRESS(ROW(),COLUMN())))</formula>
    </cfRule>
  </conditionalFormatting>
  <conditionalFormatting sqref="S233:BA234">
    <cfRule type="expression" dxfId="46" priority="610">
      <formula>INDIRECT(ADDRESS(ROW(),COLUMN()))=TRUNC(INDIRECT(ADDRESS(ROW(),COLUMN())))</formula>
    </cfRule>
  </conditionalFormatting>
  <conditionalFormatting sqref="S236:BA237">
    <cfRule type="expression" dxfId="45" priority="589">
      <formula>INDIRECT(ADDRESS(ROW(),COLUMN()))=TRUNC(INDIRECT(ADDRESS(ROW(),COLUMN())))</formula>
    </cfRule>
  </conditionalFormatting>
  <conditionalFormatting sqref="S239:BA240">
    <cfRule type="expression" dxfId="44" priority="568">
      <formula>INDIRECT(ADDRESS(ROW(),COLUMN()))=TRUNC(INDIRECT(ADDRESS(ROW(),COLUMN())))</formula>
    </cfRule>
  </conditionalFormatting>
  <conditionalFormatting sqref="S242:BA243">
    <cfRule type="expression" dxfId="43" priority="547">
      <formula>INDIRECT(ADDRESS(ROW(),COLUMN()))=TRUNC(INDIRECT(ADDRESS(ROW(),COLUMN())))</formula>
    </cfRule>
  </conditionalFormatting>
  <conditionalFormatting sqref="S245:BA246">
    <cfRule type="expression" dxfId="42" priority="526">
      <formula>INDIRECT(ADDRESS(ROW(),COLUMN()))=TRUNC(INDIRECT(ADDRESS(ROW(),COLUMN())))</formula>
    </cfRule>
  </conditionalFormatting>
  <conditionalFormatting sqref="S248:BA249">
    <cfRule type="expression" dxfId="41" priority="505">
      <formula>INDIRECT(ADDRESS(ROW(),COLUMN()))=TRUNC(INDIRECT(ADDRESS(ROW(),COLUMN())))</formula>
    </cfRule>
  </conditionalFormatting>
  <conditionalFormatting sqref="S251:BA252">
    <cfRule type="expression" dxfId="40" priority="484">
      <formula>INDIRECT(ADDRESS(ROW(),COLUMN()))=TRUNC(INDIRECT(ADDRESS(ROW(),COLUMN())))</formula>
    </cfRule>
  </conditionalFormatting>
  <conditionalFormatting sqref="S254:BA255">
    <cfRule type="expression" dxfId="39" priority="463">
      <formula>INDIRECT(ADDRESS(ROW(),COLUMN()))=TRUNC(INDIRECT(ADDRESS(ROW(),COLUMN())))</formula>
    </cfRule>
  </conditionalFormatting>
  <conditionalFormatting sqref="S257:BA258">
    <cfRule type="expression" dxfId="38" priority="442">
      <formula>INDIRECT(ADDRESS(ROW(),COLUMN()))=TRUNC(INDIRECT(ADDRESS(ROW(),COLUMN())))</formula>
    </cfRule>
  </conditionalFormatting>
  <conditionalFormatting sqref="S260:BA261">
    <cfRule type="expression" dxfId="37" priority="421">
      <formula>INDIRECT(ADDRESS(ROW(),COLUMN()))=TRUNC(INDIRECT(ADDRESS(ROW(),COLUMN())))</formula>
    </cfRule>
  </conditionalFormatting>
  <conditionalFormatting sqref="S263:BA264">
    <cfRule type="expression" dxfId="36" priority="400">
      <formula>INDIRECT(ADDRESS(ROW(),COLUMN()))=TRUNC(INDIRECT(ADDRESS(ROW(),COLUMN())))</formula>
    </cfRule>
  </conditionalFormatting>
  <conditionalFormatting sqref="S266:BA267">
    <cfRule type="expression" dxfId="35" priority="379">
      <formula>INDIRECT(ADDRESS(ROW(),COLUMN()))=TRUNC(INDIRECT(ADDRESS(ROW(),COLUMN())))</formula>
    </cfRule>
  </conditionalFormatting>
  <conditionalFormatting sqref="S269:BA270">
    <cfRule type="expression" dxfId="34" priority="358">
      <formula>INDIRECT(ADDRESS(ROW(),COLUMN()))=TRUNC(INDIRECT(ADDRESS(ROW(),COLUMN())))</formula>
    </cfRule>
  </conditionalFormatting>
  <conditionalFormatting sqref="S272:BA273">
    <cfRule type="expression" dxfId="33" priority="337">
      <formula>INDIRECT(ADDRESS(ROW(),COLUMN()))=TRUNC(INDIRECT(ADDRESS(ROW(),COLUMN())))</formula>
    </cfRule>
  </conditionalFormatting>
  <conditionalFormatting sqref="S275:BA276">
    <cfRule type="expression" dxfId="32" priority="316">
      <formula>INDIRECT(ADDRESS(ROW(),COLUMN()))=TRUNC(INDIRECT(ADDRESS(ROW(),COLUMN())))</formula>
    </cfRule>
  </conditionalFormatting>
  <conditionalFormatting sqref="S278:BA279">
    <cfRule type="expression" dxfId="31" priority="295">
      <formula>INDIRECT(ADDRESS(ROW(),COLUMN()))=TRUNC(INDIRECT(ADDRESS(ROW(),COLUMN())))</formula>
    </cfRule>
  </conditionalFormatting>
  <conditionalFormatting sqref="S281:BA282">
    <cfRule type="expression" dxfId="30" priority="274">
      <formula>INDIRECT(ADDRESS(ROW(),COLUMN()))=TRUNC(INDIRECT(ADDRESS(ROW(),COLUMN())))</formula>
    </cfRule>
  </conditionalFormatting>
  <conditionalFormatting sqref="S284:BA285">
    <cfRule type="expression" dxfId="29" priority="253">
      <formula>INDIRECT(ADDRESS(ROW(),COLUMN()))=TRUNC(INDIRECT(ADDRESS(ROW(),COLUMN())))</formula>
    </cfRule>
  </conditionalFormatting>
  <conditionalFormatting sqref="S287:BA288">
    <cfRule type="expression" dxfId="28" priority="232">
      <formula>INDIRECT(ADDRESS(ROW(),COLUMN()))=TRUNC(INDIRECT(ADDRESS(ROW(),COLUMN())))</formula>
    </cfRule>
  </conditionalFormatting>
  <conditionalFormatting sqref="S290:BA291">
    <cfRule type="expression" dxfId="27" priority="211">
      <formula>INDIRECT(ADDRESS(ROW(),COLUMN()))=TRUNC(INDIRECT(ADDRESS(ROW(),COLUMN())))</formula>
    </cfRule>
  </conditionalFormatting>
  <conditionalFormatting sqref="S293:BA294">
    <cfRule type="expression" dxfId="26" priority="190">
      <formula>INDIRECT(ADDRESS(ROW(),COLUMN()))=TRUNC(INDIRECT(ADDRESS(ROW(),COLUMN())))</formula>
    </cfRule>
  </conditionalFormatting>
  <conditionalFormatting sqref="S296:BA297">
    <cfRule type="expression" dxfId="25" priority="169">
      <formula>INDIRECT(ADDRESS(ROW(),COLUMN()))=TRUNC(INDIRECT(ADDRESS(ROW(),COLUMN())))</formula>
    </cfRule>
  </conditionalFormatting>
  <conditionalFormatting sqref="S299:BA300">
    <cfRule type="expression" dxfId="24" priority="148">
      <formula>INDIRECT(ADDRESS(ROW(),COLUMN()))=TRUNC(INDIRECT(ADDRESS(ROW(),COLUMN())))</formula>
    </cfRule>
  </conditionalFormatting>
  <conditionalFormatting sqref="S302:BA303">
    <cfRule type="expression" dxfId="23" priority="127">
      <formula>INDIRECT(ADDRESS(ROW(),COLUMN()))=TRUNC(INDIRECT(ADDRESS(ROW(),COLUMN())))</formula>
    </cfRule>
  </conditionalFormatting>
  <conditionalFormatting sqref="S305:BA306">
    <cfRule type="expression" dxfId="22" priority="106">
      <formula>INDIRECT(ADDRESS(ROW(),COLUMN()))=TRUNC(INDIRECT(ADDRESS(ROW(),COLUMN())))</formula>
    </cfRule>
  </conditionalFormatting>
  <conditionalFormatting sqref="S308:BA309">
    <cfRule type="expression" dxfId="21" priority="85">
      <formula>INDIRECT(ADDRESS(ROW(),COLUMN()))=TRUNC(INDIRECT(ADDRESS(ROW(),COLUMN())))</formula>
    </cfRule>
  </conditionalFormatting>
  <conditionalFormatting sqref="S311:BA312">
    <cfRule type="expression" dxfId="20" priority="64">
      <formula>INDIRECT(ADDRESS(ROW(),COLUMN()))=TRUNC(INDIRECT(ADDRESS(ROW(),COLUMN())))</formula>
    </cfRule>
  </conditionalFormatting>
  <conditionalFormatting sqref="S314:BA315">
    <cfRule type="expression" dxfId="19" priority="43">
      <formula>INDIRECT(ADDRESS(ROW(),COLUMN()))=TRUNC(INDIRECT(ADDRESS(ROW(),COLUMN())))</formula>
    </cfRule>
  </conditionalFormatting>
  <conditionalFormatting sqref="S317:BA318">
    <cfRule type="expression" dxfId="18" priority="22">
      <formula>INDIRECT(ADDRESS(ROW(),COLUMN()))=TRUNC(INDIRECT(ADDRESS(ROW(),COLUMN())))</formula>
    </cfRule>
  </conditionalFormatting>
  <conditionalFormatting sqref="S320:BA321">
    <cfRule type="expression" dxfId="17" priority="1">
      <formula>INDIRECT(ADDRESS(ROW(),COLUMN()))=TRUNC(INDIRECT(ADDRESS(ROW(),COLUMN())))</formula>
    </cfRule>
  </conditionalFormatting>
  <conditionalFormatting sqref="S323:BA332">
    <cfRule type="expression" dxfId="16" priority="2101">
      <formula>INDIRECT(ADDRESS(ROW(),COLUMN()))=TRUNC(INDIRECT(ADDRESS(ROW(),COLUMN())))</formula>
    </cfRule>
  </conditionalFormatting>
  <conditionalFormatting sqref="BC14:BD14">
    <cfRule type="expression" dxfId="15" priority="2084">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38" fitToHeight="6" orientation="landscape" r:id="rId1"/>
  <headerFooter>
    <oddFooter>&amp;R&amp;14&amp;P/&amp;N</oddFooter>
  </headerFooter>
  <rowBreaks count="5" manualBreakCount="5">
    <brk id="75" max="57" man="1"/>
    <brk id="129" max="57" man="1"/>
    <brk id="183" max="57" man="1"/>
    <brk id="237" max="57" man="1"/>
    <brk id="291" max="57" man="1"/>
  </row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0" zoomScaleNormal="70" workbookViewId="0"/>
  </sheetViews>
  <sheetFormatPr defaultColWidth="9" defaultRowHeight="26.4" x14ac:dyDescent="0.45"/>
  <cols>
    <col min="1" max="1" width="1.59765625" style="65" customWidth="1"/>
    <col min="2" max="2" width="5.59765625" style="64" customWidth="1"/>
    <col min="3" max="3" width="10.59765625" style="64" customWidth="1"/>
    <col min="4" max="4" width="3.3984375" style="64" bestFit="1" customWidth="1"/>
    <col min="5" max="5" width="15.59765625" style="65" customWidth="1"/>
    <col min="6" max="6" width="3.3984375" style="65" bestFit="1" customWidth="1"/>
    <col min="7" max="7" width="15.59765625" style="65" customWidth="1"/>
    <col min="8" max="8" width="3.3984375" style="65" bestFit="1" customWidth="1"/>
    <col min="9" max="9" width="15.59765625" style="64" customWidth="1"/>
    <col min="10" max="10" width="3.3984375" style="65" bestFit="1" customWidth="1"/>
    <col min="11" max="11" width="15.59765625" style="65" customWidth="1"/>
    <col min="12" max="12" width="3.3984375" style="65" customWidth="1"/>
    <col min="13" max="13" width="15.59765625" style="65" customWidth="1"/>
    <col min="14" max="14" width="3.3984375" style="65" customWidth="1"/>
    <col min="15" max="15" width="15.59765625" style="65" customWidth="1"/>
    <col min="16" max="16" width="3.3984375" style="65" customWidth="1"/>
    <col min="17" max="17" width="15.59765625" style="65" customWidth="1"/>
    <col min="18" max="18" width="3.3984375" style="65" customWidth="1"/>
    <col min="19" max="19" width="15.59765625" style="65" customWidth="1"/>
    <col min="20" max="20" width="3.3984375" style="65" customWidth="1"/>
    <col min="21" max="21" width="15.59765625" style="65" customWidth="1"/>
    <col min="22" max="22" width="3.3984375" style="65" customWidth="1"/>
    <col min="23" max="23" width="50.59765625" style="65" customWidth="1"/>
    <col min="24" max="16384" width="9" style="65"/>
  </cols>
  <sheetData>
    <row r="1" spans="2:23" x14ac:dyDescent="0.45">
      <c r="B1" s="63" t="s">
        <v>69</v>
      </c>
    </row>
    <row r="2" spans="2:23" x14ac:dyDescent="0.45">
      <c r="B2" s="66" t="s">
        <v>70</v>
      </c>
      <c r="E2" s="67"/>
      <c r="I2" s="68"/>
    </row>
    <row r="3" spans="2:23" x14ac:dyDescent="0.45">
      <c r="B3" s="68" t="s">
        <v>145</v>
      </c>
      <c r="E3" s="67" t="s">
        <v>149</v>
      </c>
      <c r="I3" s="68"/>
    </row>
    <row r="4" spans="2:23" x14ac:dyDescent="0.45">
      <c r="B4" s="66"/>
      <c r="E4" s="412" t="s">
        <v>52</v>
      </c>
      <c r="F4" s="412"/>
      <c r="G4" s="412"/>
      <c r="H4" s="412"/>
      <c r="I4" s="412"/>
      <c r="J4" s="412"/>
      <c r="K4" s="412"/>
      <c r="M4" s="412" t="s">
        <v>51</v>
      </c>
      <c r="N4" s="412"/>
      <c r="O4" s="412"/>
      <c r="Q4" s="412" t="s">
        <v>82</v>
      </c>
      <c r="R4" s="412"/>
      <c r="S4" s="412"/>
      <c r="T4" s="412"/>
      <c r="U4" s="412"/>
      <c r="W4" s="412" t="s">
        <v>148</v>
      </c>
    </row>
    <row r="5" spans="2:23" x14ac:dyDescent="0.45">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5">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5">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5">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5">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5">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5">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5">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5">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5">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5">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5">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5">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5">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5">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5">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5">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5">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x14ac:dyDescent="0.45">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x14ac:dyDescent="0.45">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x14ac:dyDescent="0.45">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5">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5">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5">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5">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5">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5">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5">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5">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5">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5">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5">
      <c r="C36" s="72"/>
    </row>
    <row r="37" spans="2:23" x14ac:dyDescent="0.45">
      <c r="C37" s="65" t="s">
        <v>160</v>
      </c>
    </row>
    <row r="38" spans="2:23" x14ac:dyDescent="0.45">
      <c r="C38" s="65" t="s">
        <v>161</v>
      </c>
    </row>
    <row r="39" spans="2:23" x14ac:dyDescent="0.45">
      <c r="C39" s="65" t="s">
        <v>162</v>
      </c>
    </row>
    <row r="40" spans="2:23" x14ac:dyDescent="0.45">
      <c r="C40" s="65" t="s">
        <v>163</v>
      </c>
    </row>
    <row r="41" spans="2:23" x14ac:dyDescent="0.45">
      <c r="C41" s="66" t="s">
        <v>209</v>
      </c>
    </row>
    <row r="42" spans="2:23" x14ac:dyDescent="0.45">
      <c r="C42" s="66"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3"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zoomScale="70" zoomScaleNormal="70" workbookViewId="0"/>
  </sheetViews>
  <sheetFormatPr defaultColWidth="9" defaultRowHeight="18" x14ac:dyDescent="0.45"/>
  <cols>
    <col min="1" max="1" width="1.8984375" style="21" customWidth="1"/>
    <col min="2" max="3" width="9" style="21"/>
    <col min="4" max="4" width="45.59765625" style="21" customWidth="1"/>
    <col min="5" max="16384" width="9" style="21"/>
  </cols>
  <sheetData>
    <row r="1" spans="2:11" x14ac:dyDescent="0.45">
      <c r="B1" s="21" t="s">
        <v>108</v>
      </c>
      <c r="D1" s="44"/>
      <c r="E1" s="44"/>
      <c r="F1" s="44"/>
    </row>
    <row r="2" spans="2:11" s="23" customFormat="1" ht="20.25" customHeight="1" x14ac:dyDescent="0.45">
      <c r="B2" s="46" t="s">
        <v>208</v>
      </c>
      <c r="C2" s="46"/>
      <c r="D2" s="44"/>
      <c r="E2" s="44"/>
      <c r="F2" s="44"/>
    </row>
    <row r="3" spans="2:11" s="23" customFormat="1" ht="20.25" customHeight="1" x14ac:dyDescent="0.45">
      <c r="B3" s="46"/>
      <c r="C3" s="46"/>
      <c r="D3" s="44"/>
      <c r="E3" s="44"/>
      <c r="F3" s="44"/>
    </row>
    <row r="4" spans="2:11" s="23" customFormat="1" ht="20.25" customHeight="1" x14ac:dyDescent="0.45">
      <c r="B4" s="57"/>
      <c r="C4" s="44" t="s">
        <v>138</v>
      </c>
      <c r="D4" s="44"/>
      <c r="F4" s="413" t="s">
        <v>139</v>
      </c>
      <c r="G4" s="413"/>
      <c r="H4" s="413"/>
      <c r="I4" s="413"/>
      <c r="J4" s="413"/>
      <c r="K4" s="413"/>
    </row>
    <row r="5" spans="2:11" s="23" customFormat="1" ht="20.25" customHeight="1" x14ac:dyDescent="0.45">
      <c r="B5" s="58"/>
      <c r="C5" s="44" t="s">
        <v>140</v>
      </c>
      <c r="D5" s="44"/>
      <c r="F5" s="413"/>
      <c r="G5" s="413"/>
      <c r="H5" s="413"/>
      <c r="I5" s="413"/>
      <c r="J5" s="413"/>
      <c r="K5" s="413"/>
    </row>
    <row r="6" spans="2:11" s="23" customFormat="1" ht="20.25" customHeight="1" x14ac:dyDescent="0.45">
      <c r="B6" s="45" t="s">
        <v>135</v>
      </c>
      <c r="C6" s="44"/>
      <c r="D6" s="44"/>
      <c r="E6" s="55"/>
      <c r="F6" s="44"/>
    </row>
    <row r="7" spans="2:11" s="23" customFormat="1" ht="20.25" customHeight="1" x14ac:dyDescent="0.45">
      <c r="B7" s="46"/>
      <c r="C7" s="46"/>
      <c r="D7" s="44"/>
      <c r="E7" s="55"/>
      <c r="F7" s="44"/>
    </row>
    <row r="8" spans="2:11" s="23" customFormat="1" ht="20.25" customHeight="1" x14ac:dyDescent="0.45">
      <c r="B8" s="44" t="s">
        <v>109</v>
      </c>
      <c r="C8" s="46"/>
      <c r="D8" s="44"/>
      <c r="E8" s="55"/>
      <c r="F8" s="44"/>
    </row>
    <row r="9" spans="2:11" s="23" customFormat="1" ht="20.25" customHeight="1" x14ac:dyDescent="0.45">
      <c r="B9" s="46"/>
      <c r="C9" s="46"/>
      <c r="D9" s="44"/>
      <c r="E9" s="44"/>
      <c r="F9" s="44"/>
    </row>
    <row r="10" spans="2:11" s="23" customFormat="1" ht="20.25" customHeight="1" x14ac:dyDescent="0.45">
      <c r="B10" s="44" t="s">
        <v>164</v>
      </c>
      <c r="C10" s="46"/>
      <c r="D10" s="44"/>
      <c r="E10" s="44"/>
      <c r="F10" s="44"/>
    </row>
    <row r="11" spans="2:11" s="23" customFormat="1" ht="20.25" customHeight="1" x14ac:dyDescent="0.45">
      <c r="B11" s="44"/>
      <c r="C11" s="46"/>
      <c r="D11" s="44"/>
      <c r="E11" s="44"/>
      <c r="F11" s="44"/>
    </row>
    <row r="12" spans="2:11" s="23" customFormat="1" ht="20.25" customHeight="1" x14ac:dyDescent="0.45">
      <c r="B12" s="44" t="s">
        <v>168</v>
      </c>
      <c r="C12" s="46"/>
      <c r="D12" s="44"/>
    </row>
    <row r="13" spans="2:11" s="23" customFormat="1" ht="20.25" customHeight="1" x14ac:dyDescent="0.45">
      <c r="B13" s="44"/>
      <c r="C13" s="46"/>
      <c r="D13" s="44"/>
    </row>
    <row r="14" spans="2:11" s="23" customFormat="1" ht="20.25" customHeight="1" x14ac:dyDescent="0.45">
      <c r="B14" s="44" t="s">
        <v>189</v>
      </c>
      <c r="C14" s="46"/>
      <c r="D14" s="44"/>
    </row>
    <row r="15" spans="2:11" s="23" customFormat="1" ht="20.25" customHeight="1" x14ac:dyDescent="0.45">
      <c r="B15" s="44"/>
      <c r="C15" s="46"/>
      <c r="D15" s="44"/>
    </row>
    <row r="16" spans="2:11" s="23" customFormat="1" ht="20.25" customHeight="1" x14ac:dyDescent="0.45">
      <c r="B16" s="44" t="s">
        <v>190</v>
      </c>
      <c r="C16" s="46"/>
      <c r="D16" s="44"/>
    </row>
    <row r="17" spans="2:25" s="23" customFormat="1" ht="20.25" customHeight="1" x14ac:dyDescent="0.45">
      <c r="B17" s="46"/>
      <c r="C17" s="46"/>
      <c r="D17" s="44"/>
    </row>
    <row r="18" spans="2:25" s="23" customFormat="1" ht="20.25" customHeight="1" x14ac:dyDescent="0.45">
      <c r="B18" s="44" t="s">
        <v>191</v>
      </c>
      <c r="C18" s="46"/>
      <c r="D18" s="44"/>
    </row>
    <row r="19" spans="2:25" s="23" customFormat="1" ht="20.25" customHeight="1" x14ac:dyDescent="0.45">
      <c r="B19" s="46"/>
      <c r="C19" s="46"/>
      <c r="D19" s="44"/>
    </row>
    <row r="20" spans="2:25" s="23" customFormat="1" ht="17.25" customHeight="1" x14ac:dyDescent="0.45">
      <c r="B20" s="44" t="s">
        <v>192</v>
      </c>
      <c r="C20" s="44"/>
      <c r="D20" s="44"/>
    </row>
    <row r="21" spans="2:25" s="23" customFormat="1" ht="17.25" customHeight="1" x14ac:dyDescent="0.45">
      <c r="B21" s="44" t="s">
        <v>110</v>
      </c>
      <c r="C21" s="44"/>
      <c r="D21" s="44"/>
    </row>
    <row r="22" spans="2:25" s="23" customFormat="1" ht="17.25" customHeight="1" x14ac:dyDescent="0.45">
      <c r="B22" s="44"/>
      <c r="C22" s="44"/>
      <c r="D22" s="44"/>
    </row>
    <row r="23" spans="2:25" s="23" customFormat="1" ht="17.25" customHeight="1" x14ac:dyDescent="0.45">
      <c r="B23" s="44"/>
      <c r="C23" s="24" t="s">
        <v>98</v>
      </c>
      <c r="D23" s="24" t="s">
        <v>3</v>
      </c>
    </row>
    <row r="24" spans="2:25" s="23" customFormat="1" ht="17.25" customHeight="1" x14ac:dyDescent="0.45">
      <c r="B24" s="44"/>
      <c r="C24" s="24">
        <v>1</v>
      </c>
      <c r="D24" s="47" t="s">
        <v>4</v>
      </c>
    </row>
    <row r="25" spans="2:25" s="23" customFormat="1" ht="17.25" customHeight="1" x14ac:dyDescent="0.45">
      <c r="B25" s="44"/>
      <c r="C25" s="24">
        <v>2</v>
      </c>
      <c r="D25" s="47" t="s">
        <v>60</v>
      </c>
    </row>
    <row r="26" spans="2:25" s="23" customFormat="1" ht="17.25" customHeight="1" x14ac:dyDescent="0.45">
      <c r="B26" s="44"/>
      <c r="C26" s="24">
        <v>3</v>
      </c>
      <c r="D26" s="47" t="s">
        <v>5</v>
      </c>
    </row>
    <row r="27" spans="2:25" s="23" customFormat="1" ht="17.25" customHeight="1" x14ac:dyDescent="0.45">
      <c r="B27" s="44"/>
      <c r="C27" s="24">
        <v>4</v>
      </c>
      <c r="D27" s="47" t="s">
        <v>111</v>
      </c>
    </row>
    <row r="28" spans="2:25" s="23" customFormat="1" ht="17.25" customHeight="1" x14ac:dyDescent="0.45">
      <c r="B28" s="44"/>
      <c r="C28" s="24">
        <v>5</v>
      </c>
      <c r="D28" s="47" t="s">
        <v>112</v>
      </c>
    </row>
    <row r="29" spans="2:25" s="23" customFormat="1" ht="17.25" customHeight="1" x14ac:dyDescent="0.45">
      <c r="B29" s="44"/>
      <c r="C29" s="55"/>
      <c r="D29" s="44"/>
    </row>
    <row r="30" spans="2:25" s="23" customFormat="1" ht="17.25" customHeight="1" x14ac:dyDescent="0.45">
      <c r="B30" s="44" t="s">
        <v>193</v>
      </c>
      <c r="C30" s="44"/>
      <c r="D30" s="44"/>
    </row>
    <row r="31" spans="2:25" s="23" customFormat="1" ht="17.25" customHeight="1" x14ac:dyDescent="0.45">
      <c r="B31" s="44" t="s">
        <v>113</v>
      </c>
      <c r="C31" s="44"/>
      <c r="D31" s="44"/>
    </row>
    <row r="32" spans="2:25" s="23" customFormat="1" ht="17.25" customHeight="1" x14ac:dyDescent="0.45">
      <c r="B32" s="44"/>
      <c r="C32" s="44"/>
      <c r="D32" s="44"/>
      <c r="G32" s="22"/>
      <c r="H32" s="22"/>
      <c r="J32" s="22"/>
      <c r="K32" s="22"/>
      <c r="L32" s="22"/>
      <c r="M32" s="22"/>
      <c r="N32" s="22"/>
      <c r="O32" s="22"/>
      <c r="R32" s="22"/>
      <c r="S32" s="22"/>
      <c r="T32" s="22"/>
      <c r="W32" s="22"/>
      <c r="X32" s="22"/>
      <c r="Y32" s="22"/>
    </row>
    <row r="33" spans="2:51" s="23" customFormat="1" ht="17.25" customHeight="1" x14ac:dyDescent="0.45">
      <c r="B33" s="44"/>
      <c r="C33" s="24" t="s">
        <v>7</v>
      </c>
      <c r="D33" s="24" t="s">
        <v>8</v>
      </c>
      <c r="G33" s="22"/>
      <c r="H33" s="22"/>
      <c r="J33" s="22"/>
      <c r="K33" s="22"/>
      <c r="L33" s="22"/>
      <c r="M33" s="22"/>
      <c r="N33" s="22"/>
      <c r="O33" s="22"/>
      <c r="R33" s="22"/>
      <c r="S33" s="22"/>
      <c r="T33" s="22"/>
      <c r="W33" s="22"/>
      <c r="X33" s="22"/>
      <c r="Y33" s="22"/>
    </row>
    <row r="34" spans="2:51" s="23" customFormat="1" ht="17.25" customHeight="1" x14ac:dyDescent="0.45">
      <c r="B34" s="44"/>
      <c r="C34" s="24" t="s">
        <v>9</v>
      </c>
      <c r="D34" s="47" t="s">
        <v>114</v>
      </c>
      <c r="G34" s="22"/>
      <c r="H34" s="22"/>
      <c r="J34" s="22"/>
      <c r="K34" s="22"/>
      <c r="L34" s="22"/>
      <c r="M34" s="22"/>
      <c r="N34" s="22"/>
      <c r="O34" s="22"/>
      <c r="R34" s="22"/>
      <c r="S34" s="22"/>
      <c r="T34" s="22"/>
      <c r="W34" s="22"/>
      <c r="X34" s="22"/>
      <c r="Y34" s="22"/>
    </row>
    <row r="35" spans="2:51" s="23" customFormat="1" ht="17.25" customHeight="1" x14ac:dyDescent="0.45">
      <c r="B35" s="44"/>
      <c r="C35" s="24" t="s">
        <v>10</v>
      </c>
      <c r="D35" s="47" t="s">
        <v>115</v>
      </c>
      <c r="G35" s="22"/>
      <c r="H35" s="22"/>
      <c r="J35" s="22"/>
      <c r="K35" s="22"/>
      <c r="L35" s="22"/>
      <c r="M35" s="22"/>
      <c r="N35" s="22"/>
      <c r="O35" s="22"/>
      <c r="R35" s="22"/>
      <c r="S35" s="22"/>
      <c r="T35" s="22"/>
      <c r="W35" s="22"/>
      <c r="X35" s="22"/>
      <c r="Y35" s="22"/>
    </row>
    <row r="36" spans="2:51" s="23" customFormat="1" ht="17.25" customHeight="1" x14ac:dyDescent="0.45">
      <c r="B36" s="44"/>
      <c r="C36" s="24" t="s">
        <v>11</v>
      </c>
      <c r="D36" s="47" t="s">
        <v>116</v>
      </c>
      <c r="G36" s="22"/>
      <c r="H36" s="22"/>
      <c r="J36" s="22"/>
      <c r="K36" s="22"/>
      <c r="L36" s="22"/>
      <c r="M36" s="22"/>
      <c r="N36" s="22"/>
      <c r="O36" s="22"/>
      <c r="R36" s="22"/>
      <c r="S36" s="22"/>
      <c r="T36" s="22"/>
      <c r="W36" s="22"/>
      <c r="X36" s="22"/>
      <c r="Y36" s="22"/>
    </row>
    <row r="37" spans="2:51" s="23" customFormat="1" ht="17.25" customHeight="1" x14ac:dyDescent="0.45">
      <c r="B37" s="44"/>
      <c r="C37" s="24" t="s">
        <v>12</v>
      </c>
      <c r="D37" s="47" t="s">
        <v>136</v>
      </c>
      <c r="G37" s="22"/>
      <c r="H37" s="22"/>
      <c r="J37" s="22"/>
      <c r="K37" s="22"/>
      <c r="L37" s="22"/>
      <c r="M37" s="22"/>
      <c r="N37" s="22"/>
      <c r="O37" s="22"/>
      <c r="R37" s="22"/>
      <c r="S37" s="22"/>
      <c r="T37" s="22"/>
      <c r="W37" s="22"/>
      <c r="X37" s="22"/>
      <c r="Y37" s="22"/>
    </row>
    <row r="38" spans="2:51" s="23" customFormat="1" ht="17.25" customHeight="1" x14ac:dyDescent="0.45">
      <c r="B38" s="44"/>
      <c r="C38" s="44"/>
      <c r="D38" s="44"/>
      <c r="G38" s="22"/>
      <c r="H38" s="22"/>
      <c r="J38" s="22"/>
      <c r="K38" s="22"/>
      <c r="L38" s="22"/>
      <c r="M38" s="22"/>
      <c r="N38" s="22"/>
      <c r="O38" s="22"/>
      <c r="R38" s="22"/>
      <c r="S38" s="22"/>
      <c r="T38" s="22"/>
      <c r="W38" s="22"/>
      <c r="X38" s="22"/>
      <c r="Y38" s="22"/>
    </row>
    <row r="39" spans="2:51" s="23" customFormat="1" ht="17.25" customHeight="1" x14ac:dyDescent="0.45">
      <c r="B39" s="44"/>
      <c r="C39" s="48" t="s">
        <v>13</v>
      </c>
      <c r="D39" s="44"/>
      <c r="G39" s="22"/>
      <c r="H39" s="22"/>
      <c r="J39" s="22"/>
      <c r="K39" s="22"/>
      <c r="L39" s="22"/>
      <c r="M39" s="22"/>
      <c r="N39" s="22"/>
      <c r="O39" s="22"/>
      <c r="R39" s="22"/>
      <c r="S39" s="22"/>
      <c r="T39" s="22"/>
      <c r="W39" s="22"/>
      <c r="X39" s="22"/>
      <c r="Y39" s="22"/>
    </row>
    <row r="40" spans="2:51" s="23" customFormat="1" ht="17.25" customHeight="1" x14ac:dyDescent="0.45">
      <c r="C40" s="44" t="s">
        <v>117</v>
      </c>
      <c r="F40" s="48"/>
      <c r="G40" s="22"/>
      <c r="H40" s="22"/>
      <c r="J40" s="22"/>
      <c r="K40" s="22"/>
      <c r="L40" s="22"/>
      <c r="M40" s="22"/>
      <c r="N40" s="22"/>
      <c r="O40" s="22"/>
      <c r="R40" s="22"/>
      <c r="S40" s="22"/>
      <c r="T40" s="22"/>
      <c r="W40" s="22"/>
      <c r="X40" s="22"/>
      <c r="Y40" s="22"/>
    </row>
    <row r="41" spans="2:51" s="23" customFormat="1" ht="17.25" customHeight="1" x14ac:dyDescent="0.45">
      <c r="C41" s="44" t="s">
        <v>137</v>
      </c>
      <c r="F41" s="44"/>
      <c r="G41" s="22"/>
      <c r="H41" s="22"/>
      <c r="J41" s="22"/>
      <c r="K41" s="22"/>
      <c r="L41" s="22"/>
      <c r="M41" s="22"/>
      <c r="N41" s="22"/>
      <c r="O41" s="22"/>
      <c r="R41" s="22"/>
      <c r="S41" s="22"/>
      <c r="T41" s="22"/>
      <c r="W41" s="22"/>
      <c r="X41" s="22"/>
      <c r="Y41" s="22"/>
    </row>
    <row r="42" spans="2:51" s="23" customFormat="1" ht="17.25" customHeight="1" x14ac:dyDescent="0.45">
      <c r="B42" s="44"/>
      <c r="C42" s="44"/>
      <c r="D42" s="44"/>
      <c r="E42" s="48"/>
      <c r="F42" s="22"/>
      <c r="G42" s="22"/>
      <c r="H42" s="22"/>
      <c r="J42" s="22"/>
      <c r="K42" s="22"/>
      <c r="L42" s="22"/>
      <c r="M42" s="22"/>
      <c r="N42" s="22"/>
      <c r="O42" s="22"/>
      <c r="R42" s="22"/>
      <c r="S42" s="22"/>
      <c r="T42" s="22"/>
      <c r="W42" s="22"/>
      <c r="X42" s="22"/>
      <c r="Y42" s="22"/>
    </row>
    <row r="43" spans="2:51" s="23" customFormat="1" ht="17.25" customHeight="1" x14ac:dyDescent="0.45">
      <c r="B43" s="44" t="s">
        <v>194</v>
      </c>
      <c r="C43" s="44"/>
      <c r="D43" s="44"/>
    </row>
    <row r="44" spans="2:51" s="23" customFormat="1" ht="17.25" customHeight="1" x14ac:dyDescent="0.45">
      <c r="B44" s="44" t="s">
        <v>118</v>
      </c>
      <c r="C44" s="44"/>
      <c r="D44" s="44"/>
    </row>
    <row r="45" spans="2:51" s="23" customFormat="1" ht="17.25" customHeight="1" x14ac:dyDescent="0.45">
      <c r="B45" s="56" t="s">
        <v>119</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x14ac:dyDescent="0.45"/>
    <row r="47" spans="2:51" s="23" customFormat="1" ht="17.25" customHeight="1" x14ac:dyDescent="0.45">
      <c r="B47" s="44" t="s">
        <v>195</v>
      </c>
      <c r="C47" s="44"/>
    </row>
    <row r="48" spans="2:51" s="23" customFormat="1" ht="17.25" customHeight="1" x14ac:dyDescent="0.45">
      <c r="B48" s="44"/>
      <c r="C48" s="44"/>
    </row>
    <row r="49" spans="2:54" s="23" customFormat="1" ht="17.25" customHeight="1" x14ac:dyDescent="0.45">
      <c r="B49" s="44" t="s">
        <v>196</v>
      </c>
      <c r="C49" s="44"/>
    </row>
    <row r="50" spans="2:54" s="23" customFormat="1" ht="17.25" customHeight="1" x14ac:dyDescent="0.45">
      <c r="B50" s="44" t="s">
        <v>165</v>
      </c>
      <c r="C50" s="44"/>
    </row>
    <row r="51" spans="2:54" s="23" customFormat="1" ht="17.25" customHeight="1" x14ac:dyDescent="0.45">
      <c r="B51" s="44"/>
      <c r="C51" s="44"/>
    </row>
    <row r="52" spans="2:54" s="23" customFormat="1" ht="17.25" customHeight="1" x14ac:dyDescent="0.45">
      <c r="B52" s="44" t="s">
        <v>197</v>
      </c>
      <c r="C52" s="44"/>
    </row>
    <row r="53" spans="2:54" s="23" customFormat="1" ht="17.25" customHeight="1" x14ac:dyDescent="0.45">
      <c r="B53" s="44" t="s">
        <v>120</v>
      </c>
      <c r="C53" s="44"/>
    </row>
    <row r="54" spans="2:54" s="23" customFormat="1" ht="17.25" customHeight="1" x14ac:dyDescent="0.45">
      <c r="B54" s="44"/>
      <c r="C54" s="44"/>
    </row>
    <row r="55" spans="2:54" s="23" customFormat="1" ht="17.25" customHeight="1" x14ac:dyDescent="0.45">
      <c r="B55" s="44" t="s">
        <v>198</v>
      </c>
      <c r="C55" s="44"/>
      <c r="D55" s="44"/>
    </row>
    <row r="56" spans="2:54" s="23" customFormat="1" ht="17.25" customHeight="1" x14ac:dyDescent="0.45">
      <c r="B56" s="44"/>
      <c r="C56" s="44"/>
      <c r="D56" s="44"/>
    </row>
    <row r="57" spans="2:54" s="23" customFormat="1" ht="17.25" customHeight="1" x14ac:dyDescent="0.45">
      <c r="B57" s="23" t="s">
        <v>199</v>
      </c>
      <c r="D57" s="44"/>
    </row>
    <row r="58" spans="2:54" s="23" customFormat="1" ht="17.25" customHeight="1" x14ac:dyDescent="0.45">
      <c r="B58" s="23" t="s">
        <v>121</v>
      </c>
      <c r="D58" s="44"/>
    </row>
    <row r="59" spans="2:54" s="23" customFormat="1" ht="17.25" customHeight="1" x14ac:dyDescent="0.45">
      <c r="B59" s="23" t="s">
        <v>166</v>
      </c>
      <c r="D59" s="44"/>
    </row>
    <row r="60" spans="2:54" s="23" customFormat="1" ht="17.25" customHeight="1" x14ac:dyDescent="0.45"/>
    <row r="61" spans="2:54" s="23" customFormat="1" ht="17.25" customHeight="1" x14ac:dyDescent="0.45">
      <c r="B61" s="23" t="s">
        <v>210</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x14ac:dyDescent="0.45">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x14ac:dyDescent="0.45">
      <c r="B63" s="23" t="s">
        <v>200</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x14ac:dyDescent="0.45">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x14ac:dyDescent="0.45">
      <c r="B65" s="23" t="s">
        <v>201</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x14ac:dyDescent="0.45">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x14ac:dyDescent="0.2">
      <c r="B67" s="23" t="s">
        <v>202</v>
      </c>
      <c r="BL67" s="51"/>
      <c r="BM67" s="52"/>
      <c r="BN67" s="51"/>
      <c r="BO67" s="51"/>
      <c r="BP67" s="51"/>
      <c r="BQ67" s="53"/>
      <c r="BR67" s="54"/>
      <c r="BS67" s="54"/>
    </row>
    <row r="68" spans="2:71" s="23" customFormat="1" ht="17.25" customHeight="1" x14ac:dyDescent="0.45">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x14ac:dyDescent="0.45">
      <c r="B69" s="23" t="s">
        <v>211</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x14ac:dyDescent="0.45">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x14ac:dyDescent="0.45">
      <c r="B71" s="21" t="s">
        <v>167</v>
      </c>
    </row>
    <row r="72" spans="2:71" ht="17.25" customHeight="1" x14ac:dyDescent="0.45">
      <c r="B72" s="23" t="s">
        <v>203</v>
      </c>
    </row>
    <row r="73" spans="2:71" ht="17.25" customHeight="1" x14ac:dyDescent="0.45">
      <c r="B73" s="166" t="s">
        <v>169</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zoomScale="70" zoomScaleNormal="70" workbookViewId="0"/>
  </sheetViews>
  <sheetFormatPr defaultColWidth="9" defaultRowHeight="26.4" x14ac:dyDescent="0.45"/>
  <cols>
    <col min="1" max="1" width="1.69921875" style="115" customWidth="1"/>
    <col min="2" max="2" width="9" style="115"/>
    <col min="3" max="12" width="40.59765625" style="115" customWidth="1"/>
    <col min="13" max="16384" width="9" style="115"/>
  </cols>
  <sheetData>
    <row r="1" spans="1:12" x14ac:dyDescent="0.45">
      <c r="A1" s="114"/>
      <c r="B1" s="103" t="s">
        <v>83</v>
      </c>
      <c r="C1" s="103"/>
      <c r="D1" s="103"/>
    </row>
    <row r="2" spans="1:12" x14ac:dyDescent="0.45">
      <c r="A2" s="114"/>
      <c r="B2" s="103"/>
      <c r="C2" s="103"/>
      <c r="D2" s="103"/>
    </row>
    <row r="3" spans="1:12" x14ac:dyDescent="0.45">
      <c r="A3" s="114"/>
      <c r="B3" s="116" t="s">
        <v>98</v>
      </c>
      <c r="C3" s="116" t="s">
        <v>99</v>
      </c>
      <c r="D3" s="103"/>
    </row>
    <row r="4" spans="1:12" x14ac:dyDescent="0.45">
      <c r="A4" s="114"/>
      <c r="B4" s="117">
        <v>1</v>
      </c>
      <c r="C4" s="168" t="s">
        <v>206</v>
      </c>
      <c r="D4" s="103"/>
    </row>
    <row r="5" spans="1:12" x14ac:dyDescent="0.45">
      <c r="A5" s="114"/>
      <c r="B5" s="117">
        <v>2</v>
      </c>
      <c r="C5" s="168" t="s">
        <v>207</v>
      </c>
    </row>
    <row r="6" spans="1:12" x14ac:dyDescent="0.45">
      <c r="A6" s="114"/>
      <c r="B6" s="117">
        <v>3</v>
      </c>
      <c r="C6" s="168" t="s">
        <v>150</v>
      </c>
      <c r="D6" s="103"/>
    </row>
    <row r="7" spans="1:12" x14ac:dyDescent="0.45">
      <c r="A7" s="114"/>
      <c r="B7" s="117">
        <v>4</v>
      </c>
      <c r="C7" s="168" t="s">
        <v>150</v>
      </c>
      <c r="D7" s="103"/>
    </row>
    <row r="8" spans="1:12" x14ac:dyDescent="0.45">
      <c r="A8" s="114"/>
      <c r="B8" s="117">
        <v>5</v>
      </c>
      <c r="C8" s="168" t="s">
        <v>150</v>
      </c>
      <c r="D8" s="103"/>
    </row>
    <row r="9" spans="1:12" x14ac:dyDescent="0.45">
      <c r="A9" s="114"/>
      <c r="B9" s="103"/>
      <c r="C9" s="103"/>
      <c r="D9" s="103"/>
    </row>
    <row r="10" spans="1:12" x14ac:dyDescent="0.45">
      <c r="A10" s="114"/>
      <c r="B10" s="103" t="s">
        <v>100</v>
      </c>
      <c r="C10" s="103"/>
      <c r="D10" s="103"/>
    </row>
    <row r="11" spans="1:12" ht="27" thickBot="1" x14ac:dyDescent="0.5">
      <c r="A11" s="114"/>
      <c r="B11" s="103"/>
      <c r="C11" s="103"/>
      <c r="D11" s="103"/>
    </row>
    <row r="12" spans="1:12" ht="27" thickBot="1" x14ac:dyDescent="0.5">
      <c r="A12" s="114"/>
      <c r="B12" s="167" t="s">
        <v>88</v>
      </c>
      <c r="C12" s="118" t="s">
        <v>4</v>
      </c>
      <c r="D12" s="119" t="s">
        <v>60</v>
      </c>
      <c r="E12" s="119" t="s">
        <v>5</v>
      </c>
      <c r="F12" s="119" t="s">
        <v>61</v>
      </c>
      <c r="G12" s="120" t="s">
        <v>62</v>
      </c>
      <c r="H12" s="121" t="s">
        <v>150</v>
      </c>
      <c r="I12" s="121" t="s">
        <v>150</v>
      </c>
      <c r="J12" s="121" t="s">
        <v>150</v>
      </c>
      <c r="K12" s="121" t="s">
        <v>150</v>
      </c>
      <c r="L12" s="122" t="s">
        <v>150</v>
      </c>
    </row>
    <row r="13" spans="1:12" x14ac:dyDescent="0.45">
      <c r="A13" s="114"/>
      <c r="B13" s="414" t="s">
        <v>89</v>
      </c>
      <c r="C13" s="123" t="s">
        <v>29</v>
      </c>
      <c r="D13" s="169" t="s">
        <v>125</v>
      </c>
      <c r="E13" s="169" t="s">
        <v>84</v>
      </c>
      <c r="F13" s="169" t="s">
        <v>32</v>
      </c>
      <c r="G13" s="170" t="s">
        <v>26</v>
      </c>
      <c r="H13" s="124" t="s">
        <v>150</v>
      </c>
      <c r="I13" s="124" t="s">
        <v>150</v>
      </c>
      <c r="J13" s="124" t="s">
        <v>150</v>
      </c>
      <c r="K13" s="124" t="s">
        <v>150</v>
      </c>
      <c r="L13" s="125" t="s">
        <v>150</v>
      </c>
    </row>
    <row r="14" spans="1:12" x14ac:dyDescent="0.45">
      <c r="B14" s="415"/>
      <c r="C14" s="126" t="s">
        <v>150</v>
      </c>
      <c r="D14" s="171" t="s">
        <v>124</v>
      </c>
      <c r="E14" s="171" t="s">
        <v>85</v>
      </c>
      <c r="F14" s="171" t="s">
        <v>29</v>
      </c>
      <c r="G14" s="172" t="s">
        <v>27</v>
      </c>
      <c r="H14" s="127" t="s">
        <v>29</v>
      </c>
      <c r="I14" s="127" t="s">
        <v>29</v>
      </c>
      <c r="J14" s="127" t="s">
        <v>29</v>
      </c>
      <c r="K14" s="127" t="s">
        <v>29</v>
      </c>
      <c r="L14" s="128" t="s">
        <v>29</v>
      </c>
    </row>
    <row r="15" spans="1:12" x14ac:dyDescent="0.45">
      <c r="B15" s="415"/>
      <c r="C15" s="126" t="s">
        <v>150</v>
      </c>
      <c r="D15" s="171" t="s">
        <v>126</v>
      </c>
      <c r="E15" s="173" t="s">
        <v>150</v>
      </c>
      <c r="F15" s="173" t="s">
        <v>150</v>
      </c>
      <c r="G15" s="172" t="s">
        <v>28</v>
      </c>
      <c r="H15" s="129" t="s">
        <v>150</v>
      </c>
      <c r="I15" s="129" t="s">
        <v>150</v>
      </c>
      <c r="J15" s="129" t="s">
        <v>150</v>
      </c>
      <c r="K15" s="129" t="s">
        <v>150</v>
      </c>
      <c r="L15" s="130" t="s">
        <v>150</v>
      </c>
    </row>
    <row r="16" spans="1:12" x14ac:dyDescent="0.45">
      <c r="B16" s="415"/>
      <c r="C16" s="126" t="s">
        <v>150</v>
      </c>
      <c r="D16" s="173" t="s">
        <v>150</v>
      </c>
      <c r="E16" s="173" t="s">
        <v>150</v>
      </c>
      <c r="F16" s="173" t="s">
        <v>150</v>
      </c>
      <c r="G16" s="172" t="s">
        <v>14</v>
      </c>
      <c r="H16" s="129" t="s">
        <v>150</v>
      </c>
      <c r="I16" s="129" t="s">
        <v>150</v>
      </c>
      <c r="J16" s="129" t="s">
        <v>150</v>
      </c>
      <c r="K16" s="129" t="s">
        <v>150</v>
      </c>
      <c r="L16" s="130" t="s">
        <v>150</v>
      </c>
    </row>
    <row r="17" spans="2:12" x14ac:dyDescent="0.45">
      <c r="B17" s="415"/>
      <c r="C17" s="126" t="s">
        <v>150</v>
      </c>
      <c r="D17" s="173" t="s">
        <v>150</v>
      </c>
      <c r="E17" s="173" t="s">
        <v>150</v>
      </c>
      <c r="F17" s="173" t="s">
        <v>150</v>
      </c>
      <c r="G17" s="172" t="s">
        <v>6</v>
      </c>
      <c r="H17" s="129" t="s">
        <v>150</v>
      </c>
      <c r="I17" s="129" t="s">
        <v>150</v>
      </c>
      <c r="J17" s="129" t="s">
        <v>150</v>
      </c>
      <c r="K17" s="129" t="s">
        <v>150</v>
      </c>
      <c r="L17" s="130" t="s">
        <v>150</v>
      </c>
    </row>
    <row r="18" spans="2:12" x14ac:dyDescent="0.45">
      <c r="B18" s="415"/>
      <c r="C18" s="126" t="s">
        <v>150</v>
      </c>
      <c r="D18" s="173" t="s">
        <v>150</v>
      </c>
      <c r="E18" s="173" t="s">
        <v>150</v>
      </c>
      <c r="F18" s="173" t="s">
        <v>150</v>
      </c>
      <c r="G18" s="172" t="s">
        <v>86</v>
      </c>
      <c r="H18" s="129" t="s">
        <v>150</v>
      </c>
      <c r="I18" s="129" t="s">
        <v>150</v>
      </c>
      <c r="J18" s="129" t="s">
        <v>150</v>
      </c>
      <c r="K18" s="129" t="s">
        <v>150</v>
      </c>
      <c r="L18" s="130" t="s">
        <v>150</v>
      </c>
    </row>
    <row r="19" spans="2:12" x14ac:dyDescent="0.45">
      <c r="B19" s="415"/>
      <c r="C19" s="126" t="s">
        <v>150</v>
      </c>
      <c r="D19" s="173" t="s">
        <v>150</v>
      </c>
      <c r="E19" s="173" t="s">
        <v>150</v>
      </c>
      <c r="F19" s="173" t="s">
        <v>150</v>
      </c>
      <c r="G19" s="172" t="s">
        <v>87</v>
      </c>
      <c r="H19" s="129" t="s">
        <v>150</v>
      </c>
      <c r="I19" s="129" t="s">
        <v>150</v>
      </c>
      <c r="J19" s="129" t="s">
        <v>150</v>
      </c>
      <c r="K19" s="129" t="s">
        <v>150</v>
      </c>
      <c r="L19" s="130" t="s">
        <v>150</v>
      </c>
    </row>
    <row r="20" spans="2:12" x14ac:dyDescent="0.45">
      <c r="B20" s="415"/>
      <c r="C20" s="126" t="s">
        <v>150</v>
      </c>
      <c r="D20" s="173" t="s">
        <v>150</v>
      </c>
      <c r="E20" s="173" t="s">
        <v>150</v>
      </c>
      <c r="F20" s="173" t="s">
        <v>150</v>
      </c>
      <c r="G20" s="172" t="s">
        <v>30</v>
      </c>
      <c r="H20" s="129" t="s">
        <v>150</v>
      </c>
      <c r="I20" s="129" t="s">
        <v>150</v>
      </c>
      <c r="J20" s="129" t="s">
        <v>150</v>
      </c>
      <c r="K20" s="129" t="s">
        <v>150</v>
      </c>
      <c r="L20" s="130" t="s">
        <v>150</v>
      </c>
    </row>
    <row r="21" spans="2:12" x14ac:dyDescent="0.45">
      <c r="B21" s="415"/>
      <c r="C21" s="126" t="s">
        <v>150</v>
      </c>
      <c r="D21" s="173" t="s">
        <v>150</v>
      </c>
      <c r="E21" s="173" t="s">
        <v>150</v>
      </c>
      <c r="F21" s="173" t="s">
        <v>150</v>
      </c>
      <c r="G21" s="172" t="s">
        <v>31</v>
      </c>
      <c r="H21" s="129" t="s">
        <v>150</v>
      </c>
      <c r="I21" s="129" t="s">
        <v>150</v>
      </c>
      <c r="J21" s="129" t="s">
        <v>150</v>
      </c>
      <c r="K21" s="129" t="s">
        <v>150</v>
      </c>
      <c r="L21" s="130" t="s">
        <v>150</v>
      </c>
    </row>
    <row r="22" spans="2:12" x14ac:dyDescent="0.45">
      <c r="B22" s="415"/>
      <c r="C22" s="126" t="s">
        <v>150</v>
      </c>
      <c r="D22" s="173" t="s">
        <v>150</v>
      </c>
      <c r="E22" s="173" t="s">
        <v>150</v>
      </c>
      <c r="F22" s="173" t="s">
        <v>150</v>
      </c>
      <c r="G22" s="173" t="s">
        <v>150</v>
      </c>
      <c r="H22" s="129" t="s">
        <v>150</v>
      </c>
      <c r="I22" s="129" t="s">
        <v>150</v>
      </c>
      <c r="J22" s="129" t="s">
        <v>150</v>
      </c>
      <c r="K22" s="129" t="s">
        <v>150</v>
      </c>
      <c r="L22" s="130" t="s">
        <v>150</v>
      </c>
    </row>
    <row r="23" spans="2:12" x14ac:dyDescent="0.45">
      <c r="B23" s="415"/>
      <c r="C23" s="126" t="s">
        <v>150</v>
      </c>
      <c r="D23" s="173" t="s">
        <v>150</v>
      </c>
      <c r="E23" s="173" t="s">
        <v>150</v>
      </c>
      <c r="F23" s="173" t="s">
        <v>150</v>
      </c>
      <c r="G23" s="173" t="s">
        <v>150</v>
      </c>
      <c r="H23" s="129" t="s">
        <v>150</v>
      </c>
      <c r="I23" s="129" t="s">
        <v>150</v>
      </c>
      <c r="J23" s="129" t="s">
        <v>150</v>
      </c>
      <c r="K23" s="129" t="s">
        <v>150</v>
      </c>
      <c r="L23" s="130" t="s">
        <v>150</v>
      </c>
    </row>
    <row r="24" spans="2:12" x14ac:dyDescent="0.45">
      <c r="B24" s="415"/>
      <c r="C24" s="126" t="s">
        <v>150</v>
      </c>
      <c r="D24" s="173" t="s">
        <v>150</v>
      </c>
      <c r="E24" s="173" t="s">
        <v>150</v>
      </c>
      <c r="F24" s="173" t="s">
        <v>150</v>
      </c>
      <c r="G24" s="173" t="s">
        <v>150</v>
      </c>
      <c r="H24" s="129" t="s">
        <v>150</v>
      </c>
      <c r="I24" s="129" t="s">
        <v>150</v>
      </c>
      <c r="J24" s="129" t="s">
        <v>150</v>
      </c>
      <c r="K24" s="129" t="s">
        <v>150</v>
      </c>
      <c r="L24" s="130" t="s">
        <v>150</v>
      </c>
    </row>
    <row r="25" spans="2:12" ht="27" thickBot="1" x14ac:dyDescent="0.5">
      <c r="B25" s="416"/>
      <c r="C25" s="131" t="s">
        <v>150</v>
      </c>
      <c r="D25" s="174" t="s">
        <v>150</v>
      </c>
      <c r="E25" s="174" t="s">
        <v>150</v>
      </c>
      <c r="F25" s="174" t="s">
        <v>150</v>
      </c>
      <c r="G25" s="174" t="s">
        <v>150</v>
      </c>
      <c r="H25" s="132" t="s">
        <v>150</v>
      </c>
      <c r="I25" s="132" t="s">
        <v>150</v>
      </c>
      <c r="J25" s="132" t="s">
        <v>150</v>
      </c>
      <c r="K25" s="132" t="s">
        <v>150</v>
      </c>
      <c r="L25" s="133" t="s">
        <v>150</v>
      </c>
    </row>
    <row r="28" spans="2:12" x14ac:dyDescent="0.45">
      <c r="C28" s="115" t="s">
        <v>141</v>
      </c>
    </row>
    <row r="29" spans="2:12" x14ac:dyDescent="0.45">
      <c r="C29" s="115" t="s">
        <v>90</v>
      </c>
    </row>
    <row r="30" spans="2:12" x14ac:dyDescent="0.45">
      <c r="C30" s="115" t="s">
        <v>101</v>
      </c>
    </row>
    <row r="31" spans="2:12" x14ac:dyDescent="0.45">
      <c r="C31" s="115" t="s">
        <v>102</v>
      </c>
    </row>
    <row r="32" spans="2:12" x14ac:dyDescent="0.45">
      <c r="C32" s="115" t="s">
        <v>103</v>
      </c>
    </row>
    <row r="33" spans="3:3" x14ac:dyDescent="0.45">
      <c r="C33" s="115" t="s">
        <v>104</v>
      </c>
    </row>
    <row r="34" spans="3:3" x14ac:dyDescent="0.45">
      <c r="C34" s="115" t="s">
        <v>105</v>
      </c>
    </row>
    <row r="35" spans="3:3" x14ac:dyDescent="0.45">
      <c r="C35" s="115" t="s">
        <v>134</v>
      </c>
    </row>
    <row r="36" spans="3:3" x14ac:dyDescent="0.45">
      <c r="C36" s="115" t="s">
        <v>91</v>
      </c>
    </row>
    <row r="37" spans="3:3" x14ac:dyDescent="0.45">
      <c r="C37" s="115" t="s">
        <v>92</v>
      </c>
    </row>
    <row r="39" spans="3:3" x14ac:dyDescent="0.45">
      <c r="C39" s="115" t="s">
        <v>142</v>
      </c>
    </row>
    <row r="40" spans="3:3" x14ac:dyDescent="0.45">
      <c r="C40" s="115" t="s">
        <v>93</v>
      </c>
    </row>
    <row r="41" spans="3:3" x14ac:dyDescent="0.45">
      <c r="C41" s="115" t="s">
        <v>94</v>
      </c>
    </row>
    <row r="42" spans="3:3" x14ac:dyDescent="0.45">
      <c r="C42" s="115" t="s">
        <v>95</v>
      </c>
    </row>
    <row r="43" spans="3:3" x14ac:dyDescent="0.45">
      <c r="C43" s="115" t="s">
        <v>96</v>
      </c>
    </row>
    <row r="44" spans="3:3" x14ac:dyDescent="0.45">
      <c r="C44" s="115"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B1:BU80"/>
  <sheetViews>
    <sheetView showGridLines="0" view="pageBreakPreview" zoomScale="70" zoomScaleNormal="70" zoomScaleSheetLayoutView="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5">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t="s">
        <v>40</v>
      </c>
      <c r="AQ2" s="383"/>
      <c r="AR2" s="383"/>
      <c r="AS2" s="383"/>
      <c r="AT2" s="383"/>
      <c r="AU2" s="383"/>
      <c r="AV2" s="383"/>
      <c r="AW2" s="383"/>
      <c r="AX2" s="383"/>
      <c r="AY2" s="383"/>
      <c r="AZ2" s="383"/>
      <c r="BA2" s="383"/>
      <c r="BB2" s="383"/>
      <c r="BC2" s="383"/>
      <c r="BD2" s="383"/>
      <c r="BE2" s="383"/>
      <c r="BF2" s="7" t="s">
        <v>21</v>
      </c>
    </row>
    <row r="3" spans="2:64" s="6" customFormat="1" ht="20.25" customHeight="1" x14ac:dyDescent="0.45">
      <c r="G3" s="5"/>
      <c r="J3" s="5"/>
      <c r="L3" s="7"/>
      <c r="M3" s="7"/>
      <c r="N3" s="7"/>
      <c r="O3" s="7"/>
      <c r="P3" s="7"/>
      <c r="Q3" s="7"/>
      <c r="R3" s="7"/>
      <c r="Z3" s="95"/>
      <c r="AA3" s="95"/>
      <c r="AB3" s="95"/>
      <c r="AC3" s="96"/>
      <c r="AD3" s="95"/>
      <c r="BA3" s="39" t="s">
        <v>107</v>
      </c>
      <c r="BB3" s="385" t="s">
        <v>151</v>
      </c>
      <c r="BC3" s="386"/>
      <c r="BD3" s="386"/>
      <c r="BE3" s="387"/>
      <c r="BF3" s="7"/>
    </row>
    <row r="4" spans="2:64" s="6" customFormat="1" ht="19.2" x14ac:dyDescent="0.45">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5">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5">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5">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5">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103"/>
      <c r="AV8" s="103"/>
      <c r="AW8" s="35"/>
      <c r="AX8" s="12"/>
      <c r="AY8" s="12" t="s">
        <v>63</v>
      </c>
      <c r="AZ8" s="12"/>
      <c r="BA8" s="12"/>
      <c r="BB8" s="388">
        <f>DAY(EOMONTH(DATE(AC2,AG2,1),0))</f>
        <v>30</v>
      </c>
      <c r="BC8" s="389"/>
      <c r="BD8" s="12" t="s">
        <v>54</v>
      </c>
      <c r="BE8" s="12"/>
      <c r="BF8" s="12"/>
      <c r="BJ8" s="7"/>
      <c r="BK8" s="7"/>
      <c r="BL8" s="7"/>
    </row>
    <row r="9" spans="2:64" s="6" customFormat="1" ht="6" customHeight="1" x14ac:dyDescent="0.45">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9.2"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9.2" x14ac:dyDescent="0.45">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v>0.39583333333333331</v>
      </c>
      <c r="AV14" s="353"/>
      <c r="AW14" s="354"/>
      <c r="AX14" s="29" t="s">
        <v>2</v>
      </c>
      <c r="AY14" s="352">
        <v>0.6875</v>
      </c>
      <c r="AZ14" s="353"/>
      <c r="BA14" s="354"/>
      <c r="BB14" s="28" t="s">
        <v>24</v>
      </c>
      <c r="BC14" s="355">
        <f>(AY14-AU14)*24</f>
        <v>7</v>
      </c>
      <c r="BD14" s="356"/>
      <c r="BE14" s="11" t="s">
        <v>25</v>
      </c>
      <c r="BF14" s="29"/>
      <c r="BJ14" s="7"/>
      <c r="BK14" s="7"/>
      <c r="BL14" s="7"/>
    </row>
    <row r="15" spans="2:64" s="6" customFormat="1" ht="6.75" customHeight="1" x14ac:dyDescent="0.2">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 customHeight="1" thickBot="1" x14ac:dyDescent="0.5">
      <c r="C16" s="9"/>
      <c r="D16" s="9"/>
      <c r="E16" s="9"/>
      <c r="F16" s="9"/>
      <c r="G16" s="9"/>
      <c r="X16" s="9"/>
      <c r="AN16" s="9"/>
      <c r="BE16" s="13"/>
      <c r="BF16" s="13"/>
      <c r="BG16" s="13"/>
    </row>
    <row r="17" spans="2:58" ht="20.25" customHeight="1" x14ac:dyDescent="0.45">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5">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5">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5">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5">
      <c r="B22" s="418">
        <v>1</v>
      </c>
      <c r="C22" s="337" t="s">
        <v>4</v>
      </c>
      <c r="D22" s="338"/>
      <c r="E22" s="339"/>
      <c r="F22" s="74"/>
      <c r="G22" s="340" t="s">
        <v>123</v>
      </c>
      <c r="H22" s="341" t="s">
        <v>106</v>
      </c>
      <c r="I22" s="342"/>
      <c r="J22" s="342"/>
      <c r="K22" s="343"/>
      <c r="L22" s="344" t="s">
        <v>212</v>
      </c>
      <c r="M22" s="345"/>
      <c r="N22" s="345"/>
      <c r="O22" s="346"/>
      <c r="P22" s="347" t="s">
        <v>49</v>
      </c>
      <c r="Q22" s="348"/>
      <c r="R22" s="349"/>
      <c r="S22" s="89" t="s">
        <v>154</v>
      </c>
      <c r="T22" s="90" t="s">
        <v>159</v>
      </c>
      <c r="U22" s="90"/>
      <c r="V22" s="90" t="s">
        <v>154</v>
      </c>
      <c r="W22" s="90" t="s">
        <v>154</v>
      </c>
      <c r="X22" s="90"/>
      <c r="Y22" s="91" t="s">
        <v>154</v>
      </c>
      <c r="Z22" s="89" t="s">
        <v>154</v>
      </c>
      <c r="AA22" s="90" t="s">
        <v>154</v>
      </c>
      <c r="AB22" s="90"/>
      <c r="AC22" s="90" t="s">
        <v>154</v>
      </c>
      <c r="AD22" s="90" t="s">
        <v>154</v>
      </c>
      <c r="AE22" s="90"/>
      <c r="AF22" s="91" t="s">
        <v>154</v>
      </c>
      <c r="AG22" s="89" t="s">
        <v>154</v>
      </c>
      <c r="AH22" s="90" t="s">
        <v>154</v>
      </c>
      <c r="AI22" s="90"/>
      <c r="AJ22" s="90" t="s">
        <v>154</v>
      </c>
      <c r="AK22" s="90" t="s">
        <v>154</v>
      </c>
      <c r="AL22" s="90"/>
      <c r="AM22" s="91" t="s">
        <v>154</v>
      </c>
      <c r="AN22" s="89" t="s">
        <v>154</v>
      </c>
      <c r="AO22" s="90" t="s">
        <v>154</v>
      </c>
      <c r="AP22" s="90"/>
      <c r="AQ22" s="90" t="s">
        <v>154</v>
      </c>
      <c r="AR22" s="90" t="s">
        <v>154</v>
      </c>
      <c r="AS22" s="90"/>
      <c r="AT22" s="91" t="s">
        <v>154</v>
      </c>
      <c r="AU22" s="89"/>
      <c r="AV22" s="90"/>
      <c r="AW22" s="90"/>
      <c r="AX22" s="350"/>
      <c r="AY22" s="351"/>
      <c r="AZ22" s="290"/>
      <c r="BA22" s="291"/>
      <c r="BB22" s="292"/>
      <c r="BC22" s="293"/>
      <c r="BD22" s="293"/>
      <c r="BE22" s="293"/>
      <c r="BF22" s="294"/>
    </row>
    <row r="23" spans="2:58" ht="20.25" customHeight="1" x14ac:dyDescent="0.45">
      <c r="B23" s="417"/>
      <c r="C23" s="298"/>
      <c r="D23" s="299"/>
      <c r="E23" s="300"/>
      <c r="F23" s="75"/>
      <c r="G23" s="180"/>
      <c r="H23" s="185"/>
      <c r="I23" s="183"/>
      <c r="J23" s="183"/>
      <c r="K23" s="184"/>
      <c r="L23" s="189"/>
      <c r="M23" s="190"/>
      <c r="N23" s="190"/>
      <c r="O23" s="191"/>
      <c r="P23" s="233" t="s">
        <v>15</v>
      </c>
      <c r="Q23" s="234"/>
      <c r="R23" s="235"/>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236">
        <f>IF($BB$3="４週",SUM(S23:AT23),IF($BB$3="暦月",SUM(S23:AW23),""))</f>
        <v>160</v>
      </c>
      <c r="AY23" s="237"/>
      <c r="AZ23" s="238">
        <f>IF($BB$3="４週",AX23/4,IF($BB$3="暦月",【記載例】通所型サービス!AX23/(【記載例】通所型サービス!$BB$8/7),""))</f>
        <v>40</v>
      </c>
      <c r="BA23" s="239"/>
      <c r="BB23" s="264"/>
      <c r="BC23" s="265"/>
      <c r="BD23" s="265"/>
      <c r="BE23" s="265"/>
      <c r="BF23" s="266"/>
    </row>
    <row r="24" spans="2:58" ht="20.25" customHeight="1" x14ac:dyDescent="0.45">
      <c r="B24" s="417"/>
      <c r="C24" s="301"/>
      <c r="D24" s="302"/>
      <c r="E24" s="303"/>
      <c r="F24" s="76" t="str">
        <f>C22</f>
        <v>管理者</v>
      </c>
      <c r="G24" s="180"/>
      <c r="H24" s="185"/>
      <c r="I24" s="183"/>
      <c r="J24" s="183"/>
      <c r="K24" s="184"/>
      <c r="L24" s="189"/>
      <c r="M24" s="190"/>
      <c r="N24" s="190"/>
      <c r="O24" s="191"/>
      <c r="P24" s="270" t="s">
        <v>50</v>
      </c>
      <c r="Q24" s="271"/>
      <c r="R24" s="272"/>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243">
        <f>IF($BB$3="４週",SUM(S24:AT24),IF($BB$3="暦月",SUM(S24:AW24),""))</f>
        <v>140</v>
      </c>
      <c r="AY24" s="244"/>
      <c r="AZ24" s="245">
        <f>IF($BB$3="４週",AX24/4,IF($BB$3="暦月",【記載例】通所型サービス!AX24/(【記載例】通所型サービス!$BB$8/7),""))</f>
        <v>35</v>
      </c>
      <c r="BA24" s="246"/>
      <c r="BB24" s="267"/>
      <c r="BC24" s="268"/>
      <c r="BD24" s="268"/>
      <c r="BE24" s="268"/>
      <c r="BF24" s="269"/>
    </row>
    <row r="25" spans="2:58" ht="20.25" customHeight="1" x14ac:dyDescent="0.45">
      <c r="B25" s="417">
        <f>B22+1</f>
        <v>2</v>
      </c>
      <c r="C25" s="295" t="s">
        <v>60</v>
      </c>
      <c r="D25" s="296"/>
      <c r="E25" s="297"/>
      <c r="F25" s="77"/>
      <c r="G25" s="179" t="s">
        <v>123</v>
      </c>
      <c r="H25" s="182" t="s">
        <v>125</v>
      </c>
      <c r="I25" s="183"/>
      <c r="J25" s="183"/>
      <c r="K25" s="184"/>
      <c r="L25" s="186" t="s">
        <v>212</v>
      </c>
      <c r="M25" s="187"/>
      <c r="N25" s="187"/>
      <c r="O25" s="188"/>
      <c r="P25" s="195" t="s">
        <v>49</v>
      </c>
      <c r="Q25" s="196"/>
      <c r="R25" s="197"/>
      <c r="S25" s="89"/>
      <c r="T25" s="90" t="s">
        <v>154</v>
      </c>
      <c r="U25" s="90" t="s">
        <v>154</v>
      </c>
      <c r="V25" s="90" t="s">
        <v>154</v>
      </c>
      <c r="W25" s="90" t="s">
        <v>154</v>
      </c>
      <c r="X25" s="90" t="s">
        <v>154</v>
      </c>
      <c r="Y25" s="91"/>
      <c r="Z25" s="89"/>
      <c r="AA25" s="90" t="s">
        <v>154</v>
      </c>
      <c r="AB25" s="90" t="s">
        <v>154</v>
      </c>
      <c r="AC25" s="90" t="s">
        <v>154</v>
      </c>
      <c r="AD25" s="90" t="s">
        <v>154</v>
      </c>
      <c r="AE25" s="90" t="s">
        <v>154</v>
      </c>
      <c r="AF25" s="91"/>
      <c r="AG25" s="89"/>
      <c r="AH25" s="90" t="s">
        <v>154</v>
      </c>
      <c r="AI25" s="90" t="s">
        <v>154</v>
      </c>
      <c r="AJ25" s="90" t="s">
        <v>154</v>
      </c>
      <c r="AK25" s="90" t="s">
        <v>154</v>
      </c>
      <c r="AL25" s="90" t="s">
        <v>154</v>
      </c>
      <c r="AM25" s="91"/>
      <c r="AN25" s="89"/>
      <c r="AO25" s="90" t="s">
        <v>154</v>
      </c>
      <c r="AP25" s="90" t="s">
        <v>154</v>
      </c>
      <c r="AQ25" s="90" t="s">
        <v>154</v>
      </c>
      <c r="AR25" s="90" t="s">
        <v>154</v>
      </c>
      <c r="AS25" s="90" t="s">
        <v>154</v>
      </c>
      <c r="AT25" s="91"/>
      <c r="AU25" s="89"/>
      <c r="AV25" s="90"/>
      <c r="AW25" s="90"/>
      <c r="AX25" s="224"/>
      <c r="AY25" s="225"/>
      <c r="AZ25" s="226"/>
      <c r="BA25" s="227"/>
      <c r="BB25" s="261"/>
      <c r="BC25" s="262"/>
      <c r="BD25" s="262"/>
      <c r="BE25" s="262"/>
      <c r="BF25" s="263"/>
    </row>
    <row r="26" spans="2:58" ht="20.25" customHeight="1" x14ac:dyDescent="0.45">
      <c r="B26" s="417"/>
      <c r="C26" s="298"/>
      <c r="D26" s="299"/>
      <c r="E26" s="300"/>
      <c r="F26" s="75"/>
      <c r="G26" s="180"/>
      <c r="H26" s="185"/>
      <c r="I26" s="183"/>
      <c r="J26" s="183"/>
      <c r="K26" s="184"/>
      <c r="L26" s="189"/>
      <c r="M26" s="190"/>
      <c r="N26" s="190"/>
      <c r="O26" s="191"/>
      <c r="P26" s="233" t="s">
        <v>15</v>
      </c>
      <c r="Q26" s="234"/>
      <c r="R26" s="235"/>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236">
        <f>IF($BB$3="４週",SUM(S26:AT26),IF($BB$3="暦月",SUM(S26:AW26),""))</f>
        <v>160</v>
      </c>
      <c r="AY26" s="237"/>
      <c r="AZ26" s="238">
        <f>IF($BB$3="４週",AX26/4,IF($BB$3="暦月",【記載例】通所型サービス!AX26/(【記載例】通所型サービス!$BB$8/7),""))</f>
        <v>40</v>
      </c>
      <c r="BA26" s="239"/>
      <c r="BB26" s="264"/>
      <c r="BC26" s="265"/>
      <c r="BD26" s="265"/>
      <c r="BE26" s="265"/>
      <c r="BF26" s="266"/>
    </row>
    <row r="27" spans="2:58" ht="20.25" customHeight="1" x14ac:dyDescent="0.45">
      <c r="B27" s="417"/>
      <c r="C27" s="301"/>
      <c r="D27" s="302"/>
      <c r="E27" s="303"/>
      <c r="F27" s="75" t="str">
        <f>C25</f>
        <v>生活相談員</v>
      </c>
      <c r="G27" s="181"/>
      <c r="H27" s="185"/>
      <c r="I27" s="183"/>
      <c r="J27" s="183"/>
      <c r="K27" s="184"/>
      <c r="L27" s="192"/>
      <c r="M27" s="193"/>
      <c r="N27" s="193"/>
      <c r="O27" s="194"/>
      <c r="P27" s="270" t="s">
        <v>50</v>
      </c>
      <c r="Q27" s="271"/>
      <c r="R27" s="272"/>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243">
        <f>IF($BB$3="４週",SUM(S27:AT27),IF($BB$3="暦月",SUM(S27:AW27),""))</f>
        <v>140</v>
      </c>
      <c r="AY27" s="244"/>
      <c r="AZ27" s="245">
        <f>IF($BB$3="４週",AX27/4,IF($BB$3="暦月",【記載例】通所型サービス!AX27/(【記載例】通所型サービス!$BB$8/7),""))</f>
        <v>35</v>
      </c>
      <c r="BA27" s="246"/>
      <c r="BB27" s="267"/>
      <c r="BC27" s="268"/>
      <c r="BD27" s="268"/>
      <c r="BE27" s="268"/>
      <c r="BF27" s="269"/>
    </row>
    <row r="28" spans="2:58" ht="20.25" customHeight="1" x14ac:dyDescent="0.45">
      <c r="B28" s="417">
        <f>B25+1</f>
        <v>3</v>
      </c>
      <c r="C28" s="275" t="s">
        <v>60</v>
      </c>
      <c r="D28" s="276"/>
      <c r="E28" s="277"/>
      <c r="F28" s="77"/>
      <c r="G28" s="179" t="s">
        <v>122</v>
      </c>
      <c r="H28" s="182" t="s">
        <v>158</v>
      </c>
      <c r="I28" s="183"/>
      <c r="J28" s="183"/>
      <c r="K28" s="184"/>
      <c r="L28" s="186" t="s">
        <v>212</v>
      </c>
      <c r="M28" s="187"/>
      <c r="N28" s="187"/>
      <c r="O28" s="188"/>
      <c r="P28" s="195" t="s">
        <v>49</v>
      </c>
      <c r="Q28" s="196"/>
      <c r="R28" s="197"/>
      <c r="S28" s="89" t="s">
        <v>154</v>
      </c>
      <c r="T28" s="90"/>
      <c r="U28" s="90"/>
      <c r="V28" s="90"/>
      <c r="W28" s="90"/>
      <c r="X28" s="90"/>
      <c r="Y28" s="91" t="s">
        <v>154</v>
      </c>
      <c r="Z28" s="89" t="s">
        <v>154</v>
      </c>
      <c r="AA28" s="90"/>
      <c r="AB28" s="90"/>
      <c r="AC28" s="90"/>
      <c r="AD28" s="90"/>
      <c r="AE28" s="90"/>
      <c r="AF28" s="91" t="s">
        <v>154</v>
      </c>
      <c r="AG28" s="89" t="s">
        <v>154</v>
      </c>
      <c r="AH28" s="90"/>
      <c r="AI28" s="90"/>
      <c r="AJ28" s="90"/>
      <c r="AK28" s="90"/>
      <c r="AL28" s="90"/>
      <c r="AM28" s="91" t="s">
        <v>154</v>
      </c>
      <c r="AN28" s="89" t="s">
        <v>154</v>
      </c>
      <c r="AO28" s="90"/>
      <c r="AP28" s="90"/>
      <c r="AQ28" s="90"/>
      <c r="AR28" s="90"/>
      <c r="AS28" s="90"/>
      <c r="AT28" s="91" t="s">
        <v>154</v>
      </c>
      <c r="AU28" s="89"/>
      <c r="AV28" s="90"/>
      <c r="AW28" s="90"/>
      <c r="AX28" s="224"/>
      <c r="AY28" s="225"/>
      <c r="AZ28" s="226"/>
      <c r="BA28" s="227"/>
      <c r="BB28" s="261" t="s">
        <v>129</v>
      </c>
      <c r="BC28" s="262"/>
      <c r="BD28" s="262"/>
      <c r="BE28" s="262"/>
      <c r="BF28" s="263"/>
    </row>
    <row r="29" spans="2:58" ht="20.25" customHeight="1" x14ac:dyDescent="0.45">
      <c r="B29" s="417"/>
      <c r="C29" s="278"/>
      <c r="D29" s="279"/>
      <c r="E29" s="280"/>
      <c r="F29" s="75"/>
      <c r="G29" s="180"/>
      <c r="H29" s="185"/>
      <c r="I29" s="183"/>
      <c r="J29" s="183"/>
      <c r="K29" s="184"/>
      <c r="L29" s="189"/>
      <c r="M29" s="190"/>
      <c r="N29" s="190"/>
      <c r="O29" s="191"/>
      <c r="P29" s="233" t="s">
        <v>15</v>
      </c>
      <c r="Q29" s="234"/>
      <c r="R29" s="235"/>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236">
        <f>IF($BB$3="４週",SUM(S29:AT29),IF($BB$3="暦月",SUM(S29:AW29),""))</f>
        <v>64</v>
      </c>
      <c r="AY29" s="237"/>
      <c r="AZ29" s="238">
        <f>IF($BB$3="４週",AX29/4,IF($BB$3="暦月",【記載例】通所型サービス!AX29/(【記載例】通所型サービス!$BB$8/7),""))</f>
        <v>16</v>
      </c>
      <c r="BA29" s="239"/>
      <c r="BB29" s="264"/>
      <c r="BC29" s="265"/>
      <c r="BD29" s="265"/>
      <c r="BE29" s="265"/>
      <c r="BF29" s="266"/>
    </row>
    <row r="30" spans="2:58" ht="20.25" customHeight="1" x14ac:dyDescent="0.45">
      <c r="B30" s="417"/>
      <c r="C30" s="281"/>
      <c r="D30" s="282"/>
      <c r="E30" s="283"/>
      <c r="F30" s="75" t="str">
        <f>C28</f>
        <v>生活相談員</v>
      </c>
      <c r="G30" s="181"/>
      <c r="H30" s="185"/>
      <c r="I30" s="183"/>
      <c r="J30" s="183"/>
      <c r="K30" s="184"/>
      <c r="L30" s="192"/>
      <c r="M30" s="193"/>
      <c r="N30" s="193"/>
      <c r="O30" s="194"/>
      <c r="P30" s="270" t="s">
        <v>50</v>
      </c>
      <c r="Q30" s="271"/>
      <c r="R30" s="272"/>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243">
        <f>IF($BB$3="４週",SUM(S30:AT30),IF($BB$3="暦月",SUM(S30:AW30),""))</f>
        <v>56</v>
      </c>
      <c r="AY30" s="244"/>
      <c r="AZ30" s="245">
        <f>IF($BB$3="４週",AX30/4,IF($BB$3="暦月",【記載例】通所型サービス!AX30/(【記載例】通所型サービス!$BB$8/7),""))</f>
        <v>14</v>
      </c>
      <c r="BA30" s="246"/>
      <c r="BB30" s="267"/>
      <c r="BC30" s="268"/>
      <c r="BD30" s="268"/>
      <c r="BE30" s="268"/>
      <c r="BF30" s="269"/>
    </row>
    <row r="31" spans="2:58" ht="20.25" customHeight="1" x14ac:dyDescent="0.45">
      <c r="B31" s="417">
        <f>B28+1</f>
        <v>4</v>
      </c>
      <c r="C31" s="275" t="s">
        <v>5</v>
      </c>
      <c r="D31" s="276"/>
      <c r="E31" s="277"/>
      <c r="F31" s="77"/>
      <c r="G31" s="179" t="s">
        <v>122</v>
      </c>
      <c r="H31" s="182" t="s">
        <v>14</v>
      </c>
      <c r="I31" s="183"/>
      <c r="J31" s="183"/>
      <c r="K31" s="184"/>
      <c r="L31" s="186" t="s">
        <v>212</v>
      </c>
      <c r="M31" s="187"/>
      <c r="N31" s="187"/>
      <c r="O31" s="188"/>
      <c r="P31" s="195" t="s">
        <v>49</v>
      </c>
      <c r="Q31" s="196"/>
      <c r="R31" s="197"/>
      <c r="S31" s="89" t="s">
        <v>155</v>
      </c>
      <c r="T31" s="90"/>
      <c r="U31" s="90" t="s">
        <v>155</v>
      </c>
      <c r="V31" s="90" t="s">
        <v>155</v>
      </c>
      <c r="W31" s="90"/>
      <c r="X31" s="90" t="s">
        <v>155</v>
      </c>
      <c r="Y31" s="91"/>
      <c r="Z31" s="89" t="s">
        <v>155</v>
      </c>
      <c r="AA31" s="90"/>
      <c r="AB31" s="90" t="s">
        <v>155</v>
      </c>
      <c r="AC31" s="90" t="s">
        <v>155</v>
      </c>
      <c r="AD31" s="90"/>
      <c r="AE31" s="90" t="s">
        <v>155</v>
      </c>
      <c r="AF31" s="91"/>
      <c r="AG31" s="89" t="s">
        <v>155</v>
      </c>
      <c r="AH31" s="90"/>
      <c r="AI31" s="90" t="s">
        <v>155</v>
      </c>
      <c r="AJ31" s="90" t="s">
        <v>155</v>
      </c>
      <c r="AK31" s="90"/>
      <c r="AL31" s="90" t="s">
        <v>155</v>
      </c>
      <c r="AM31" s="91"/>
      <c r="AN31" s="89" t="s">
        <v>155</v>
      </c>
      <c r="AO31" s="90"/>
      <c r="AP31" s="90" t="s">
        <v>155</v>
      </c>
      <c r="AQ31" s="90" t="s">
        <v>155</v>
      </c>
      <c r="AR31" s="90"/>
      <c r="AS31" s="90" t="s">
        <v>155</v>
      </c>
      <c r="AT31" s="91"/>
      <c r="AU31" s="89"/>
      <c r="AV31" s="90"/>
      <c r="AW31" s="90"/>
      <c r="AX31" s="224"/>
      <c r="AY31" s="225"/>
      <c r="AZ31" s="226"/>
      <c r="BA31" s="227"/>
      <c r="BB31" s="261" t="s">
        <v>132</v>
      </c>
      <c r="BC31" s="262"/>
      <c r="BD31" s="262"/>
      <c r="BE31" s="262"/>
      <c r="BF31" s="263"/>
    </row>
    <row r="32" spans="2:58" ht="20.25" customHeight="1" x14ac:dyDescent="0.45">
      <c r="B32" s="417"/>
      <c r="C32" s="278"/>
      <c r="D32" s="279"/>
      <c r="E32" s="280"/>
      <c r="F32" s="75"/>
      <c r="G32" s="180"/>
      <c r="H32" s="185"/>
      <c r="I32" s="183"/>
      <c r="J32" s="183"/>
      <c r="K32" s="184"/>
      <c r="L32" s="189"/>
      <c r="M32" s="190"/>
      <c r="N32" s="190"/>
      <c r="O32" s="191"/>
      <c r="P32" s="233" t="s">
        <v>15</v>
      </c>
      <c r="Q32" s="234"/>
      <c r="R32" s="235"/>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236">
        <f>IF($BB$3="４週",SUM(S32:AT32),IF($BB$3="暦月",SUM(S32:AW32),""))</f>
        <v>64</v>
      </c>
      <c r="AY32" s="237"/>
      <c r="AZ32" s="238">
        <f>IF($BB$3="４週",AX32/4,IF($BB$3="暦月",【記載例】通所型サービス!AX32/(【記載例】通所型サービス!$BB$8/7),""))</f>
        <v>16</v>
      </c>
      <c r="BA32" s="239"/>
      <c r="BB32" s="264"/>
      <c r="BC32" s="265"/>
      <c r="BD32" s="265"/>
      <c r="BE32" s="265"/>
      <c r="BF32" s="266"/>
    </row>
    <row r="33" spans="2:58" ht="20.25" customHeight="1" x14ac:dyDescent="0.45">
      <c r="B33" s="417"/>
      <c r="C33" s="281"/>
      <c r="D33" s="282"/>
      <c r="E33" s="283"/>
      <c r="F33" s="75" t="str">
        <f>C31</f>
        <v>看護職員</v>
      </c>
      <c r="G33" s="181"/>
      <c r="H33" s="185"/>
      <c r="I33" s="183"/>
      <c r="J33" s="183"/>
      <c r="K33" s="184"/>
      <c r="L33" s="192"/>
      <c r="M33" s="193"/>
      <c r="N33" s="193"/>
      <c r="O33" s="194"/>
      <c r="P33" s="270" t="s">
        <v>50</v>
      </c>
      <c r="Q33" s="271"/>
      <c r="R33" s="272"/>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243">
        <f>IF($BB$3="４週",SUM(S33:AT33),IF($BB$3="暦月",SUM(S33:AW33),""))</f>
        <v>64</v>
      </c>
      <c r="AY33" s="244"/>
      <c r="AZ33" s="245">
        <f>IF($BB$3="４週",AX33/4,IF($BB$3="暦月",【記載例】通所型サービス!AX33/(【記載例】通所型サービス!$BB$8/7),""))</f>
        <v>16</v>
      </c>
      <c r="BA33" s="246"/>
      <c r="BB33" s="267"/>
      <c r="BC33" s="268"/>
      <c r="BD33" s="268"/>
      <c r="BE33" s="268"/>
      <c r="BF33" s="269"/>
    </row>
    <row r="34" spans="2:58" ht="20.25" customHeight="1" x14ac:dyDescent="0.45">
      <c r="B34" s="417">
        <f>B31+1</f>
        <v>5</v>
      </c>
      <c r="C34" s="275" t="s">
        <v>5</v>
      </c>
      <c r="D34" s="276"/>
      <c r="E34" s="277"/>
      <c r="F34" s="77"/>
      <c r="G34" s="179" t="s">
        <v>204</v>
      </c>
      <c r="H34" s="182" t="s">
        <v>6</v>
      </c>
      <c r="I34" s="183"/>
      <c r="J34" s="183"/>
      <c r="K34" s="184"/>
      <c r="L34" s="186" t="s">
        <v>212</v>
      </c>
      <c r="M34" s="187"/>
      <c r="N34" s="187"/>
      <c r="O34" s="188"/>
      <c r="P34" s="195" t="s">
        <v>49</v>
      </c>
      <c r="Q34" s="196"/>
      <c r="R34" s="197"/>
      <c r="S34" s="89"/>
      <c r="T34" s="90" t="s">
        <v>155</v>
      </c>
      <c r="U34" s="90"/>
      <c r="V34" s="90"/>
      <c r="W34" s="90" t="s">
        <v>155</v>
      </c>
      <c r="X34" s="90"/>
      <c r="Y34" s="91" t="s">
        <v>155</v>
      </c>
      <c r="Z34" s="89"/>
      <c r="AA34" s="90" t="s">
        <v>155</v>
      </c>
      <c r="AB34" s="90"/>
      <c r="AC34" s="90"/>
      <c r="AD34" s="90" t="s">
        <v>155</v>
      </c>
      <c r="AE34" s="90"/>
      <c r="AF34" s="91" t="s">
        <v>155</v>
      </c>
      <c r="AG34" s="89"/>
      <c r="AH34" s="90" t="s">
        <v>155</v>
      </c>
      <c r="AI34" s="90"/>
      <c r="AJ34" s="90"/>
      <c r="AK34" s="90" t="s">
        <v>155</v>
      </c>
      <c r="AL34" s="90"/>
      <c r="AM34" s="91" t="s">
        <v>155</v>
      </c>
      <c r="AN34" s="89"/>
      <c r="AO34" s="90" t="s">
        <v>155</v>
      </c>
      <c r="AP34" s="90"/>
      <c r="AQ34" s="90"/>
      <c r="AR34" s="90" t="s">
        <v>155</v>
      </c>
      <c r="AS34" s="90"/>
      <c r="AT34" s="91" t="s">
        <v>155</v>
      </c>
      <c r="AU34" s="89"/>
      <c r="AV34" s="90"/>
      <c r="AW34" s="90"/>
      <c r="AX34" s="224"/>
      <c r="AY34" s="225"/>
      <c r="AZ34" s="226"/>
      <c r="BA34" s="227"/>
      <c r="BB34" s="261" t="s">
        <v>127</v>
      </c>
      <c r="BC34" s="262"/>
      <c r="BD34" s="262"/>
      <c r="BE34" s="262"/>
      <c r="BF34" s="263"/>
    </row>
    <row r="35" spans="2:58" ht="20.25" customHeight="1" x14ac:dyDescent="0.45">
      <c r="B35" s="417"/>
      <c r="C35" s="278"/>
      <c r="D35" s="279"/>
      <c r="E35" s="280"/>
      <c r="F35" s="75"/>
      <c r="G35" s="180"/>
      <c r="H35" s="185"/>
      <c r="I35" s="183"/>
      <c r="J35" s="183"/>
      <c r="K35" s="184"/>
      <c r="L35" s="189"/>
      <c r="M35" s="190"/>
      <c r="N35" s="190"/>
      <c r="O35" s="191"/>
      <c r="P35" s="233" t="s">
        <v>15</v>
      </c>
      <c r="Q35" s="234"/>
      <c r="R35" s="235"/>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236">
        <f>IF($BB$3="４週",SUM(S35:AT35),IF($BB$3="暦月",SUM(S35:AW35),""))</f>
        <v>48</v>
      </c>
      <c r="AY35" s="237"/>
      <c r="AZ35" s="238">
        <f>IF($BB$3="４週",AX35/4,IF($BB$3="暦月",【記載例】通所型サービス!AX35/(【記載例】通所型サービス!$BB$8/7),""))</f>
        <v>12</v>
      </c>
      <c r="BA35" s="239"/>
      <c r="BB35" s="264"/>
      <c r="BC35" s="265"/>
      <c r="BD35" s="265"/>
      <c r="BE35" s="265"/>
      <c r="BF35" s="266"/>
    </row>
    <row r="36" spans="2:58" ht="20.25" customHeight="1" x14ac:dyDescent="0.45">
      <c r="B36" s="417"/>
      <c r="C36" s="281"/>
      <c r="D36" s="282"/>
      <c r="E36" s="283"/>
      <c r="F36" s="75" t="str">
        <f>C34</f>
        <v>看護職員</v>
      </c>
      <c r="G36" s="181"/>
      <c r="H36" s="185"/>
      <c r="I36" s="183"/>
      <c r="J36" s="183"/>
      <c r="K36" s="184"/>
      <c r="L36" s="192"/>
      <c r="M36" s="193"/>
      <c r="N36" s="193"/>
      <c r="O36" s="194"/>
      <c r="P36" s="270" t="s">
        <v>50</v>
      </c>
      <c r="Q36" s="271"/>
      <c r="R36" s="272"/>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243">
        <f>IF($BB$3="４週",SUM(S36:AT36),IF($BB$3="暦月",SUM(S36:AW36),""))</f>
        <v>48</v>
      </c>
      <c r="AY36" s="244"/>
      <c r="AZ36" s="245">
        <f>IF($BB$3="４週",AX36/4,IF($BB$3="暦月",【記載例】通所型サービス!AX36/(【記載例】通所型サービス!$BB$8/7),""))</f>
        <v>12</v>
      </c>
      <c r="BA36" s="246"/>
      <c r="BB36" s="267"/>
      <c r="BC36" s="268"/>
      <c r="BD36" s="268"/>
      <c r="BE36" s="268"/>
      <c r="BF36" s="269"/>
    </row>
    <row r="37" spans="2:58" ht="20.25" customHeight="1" x14ac:dyDescent="0.45">
      <c r="B37" s="417">
        <f>B34+1</f>
        <v>6</v>
      </c>
      <c r="C37" s="275" t="s">
        <v>61</v>
      </c>
      <c r="D37" s="276"/>
      <c r="E37" s="277"/>
      <c r="F37" s="77"/>
      <c r="G37" s="179" t="s">
        <v>122</v>
      </c>
      <c r="H37" s="182" t="s">
        <v>106</v>
      </c>
      <c r="I37" s="183"/>
      <c r="J37" s="183"/>
      <c r="K37" s="184"/>
      <c r="L37" s="186" t="s">
        <v>212</v>
      </c>
      <c r="M37" s="187"/>
      <c r="N37" s="187"/>
      <c r="O37" s="188"/>
      <c r="P37" s="195" t="s">
        <v>49</v>
      </c>
      <c r="Q37" s="196"/>
      <c r="R37" s="197"/>
      <c r="S37" s="89"/>
      <c r="T37" s="90" t="s">
        <v>154</v>
      </c>
      <c r="U37" s="90" t="s">
        <v>154</v>
      </c>
      <c r="V37" s="90"/>
      <c r="W37" s="90"/>
      <c r="X37" s="90" t="s">
        <v>154</v>
      </c>
      <c r="Y37" s="91"/>
      <c r="Z37" s="89"/>
      <c r="AA37" s="90" t="s">
        <v>154</v>
      </c>
      <c r="AB37" s="90" t="s">
        <v>154</v>
      </c>
      <c r="AC37" s="90"/>
      <c r="AD37" s="90"/>
      <c r="AE37" s="90" t="s">
        <v>154</v>
      </c>
      <c r="AF37" s="91"/>
      <c r="AG37" s="89"/>
      <c r="AH37" s="90" t="s">
        <v>154</v>
      </c>
      <c r="AI37" s="90" t="s">
        <v>154</v>
      </c>
      <c r="AJ37" s="90"/>
      <c r="AK37" s="90"/>
      <c r="AL37" s="90" t="s">
        <v>154</v>
      </c>
      <c r="AM37" s="91"/>
      <c r="AN37" s="89"/>
      <c r="AO37" s="90" t="s">
        <v>154</v>
      </c>
      <c r="AP37" s="90" t="s">
        <v>154</v>
      </c>
      <c r="AQ37" s="90"/>
      <c r="AR37" s="90"/>
      <c r="AS37" s="90" t="s">
        <v>154</v>
      </c>
      <c r="AT37" s="91"/>
      <c r="AU37" s="89"/>
      <c r="AV37" s="90"/>
      <c r="AW37" s="90"/>
      <c r="AX37" s="224"/>
      <c r="AY37" s="225"/>
      <c r="AZ37" s="226"/>
      <c r="BA37" s="227"/>
      <c r="BB37" s="261" t="s">
        <v>130</v>
      </c>
      <c r="BC37" s="262"/>
      <c r="BD37" s="262"/>
      <c r="BE37" s="262"/>
      <c r="BF37" s="263"/>
    </row>
    <row r="38" spans="2:58" ht="20.25" customHeight="1" x14ac:dyDescent="0.45">
      <c r="B38" s="417"/>
      <c r="C38" s="278"/>
      <c r="D38" s="279"/>
      <c r="E38" s="280"/>
      <c r="F38" s="75"/>
      <c r="G38" s="180"/>
      <c r="H38" s="185"/>
      <c r="I38" s="183"/>
      <c r="J38" s="183"/>
      <c r="K38" s="184"/>
      <c r="L38" s="189"/>
      <c r="M38" s="190"/>
      <c r="N38" s="190"/>
      <c r="O38" s="191"/>
      <c r="P38" s="233" t="s">
        <v>15</v>
      </c>
      <c r="Q38" s="234"/>
      <c r="R38" s="235"/>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236">
        <f>IF($BB$3="４週",SUM(S38:AT38),IF($BB$3="暦月",SUM(S38:AW38),""))</f>
        <v>96</v>
      </c>
      <c r="AY38" s="237"/>
      <c r="AZ38" s="238">
        <f>IF($BB$3="４週",AX38/4,IF($BB$3="暦月",【記載例】通所型サービス!AX38/(【記載例】通所型サービス!$BB$8/7),""))</f>
        <v>24</v>
      </c>
      <c r="BA38" s="239"/>
      <c r="BB38" s="264"/>
      <c r="BC38" s="265"/>
      <c r="BD38" s="265"/>
      <c r="BE38" s="265"/>
      <c r="BF38" s="266"/>
    </row>
    <row r="39" spans="2:58" ht="20.25" customHeight="1" x14ac:dyDescent="0.45">
      <c r="B39" s="417"/>
      <c r="C39" s="281"/>
      <c r="D39" s="282"/>
      <c r="E39" s="283"/>
      <c r="F39" s="75" t="str">
        <f>C37</f>
        <v>介護職員</v>
      </c>
      <c r="G39" s="181"/>
      <c r="H39" s="185"/>
      <c r="I39" s="183"/>
      <c r="J39" s="183"/>
      <c r="K39" s="184"/>
      <c r="L39" s="192"/>
      <c r="M39" s="193"/>
      <c r="N39" s="193"/>
      <c r="O39" s="194"/>
      <c r="P39" s="270" t="s">
        <v>50</v>
      </c>
      <c r="Q39" s="271"/>
      <c r="R39" s="272"/>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243">
        <f>IF($BB$3="４週",SUM(S39:AT39),IF($BB$3="暦月",SUM(S39:AW39),""))</f>
        <v>84</v>
      </c>
      <c r="AY39" s="244"/>
      <c r="AZ39" s="245">
        <f>IF($BB$3="４週",AX39/4,IF($BB$3="暦月",【記載例】通所型サービス!AX39/(【記載例】通所型サービス!$BB$8/7),""))</f>
        <v>21</v>
      </c>
      <c r="BA39" s="246"/>
      <c r="BB39" s="267"/>
      <c r="BC39" s="268"/>
      <c r="BD39" s="268"/>
      <c r="BE39" s="268"/>
      <c r="BF39" s="269"/>
    </row>
    <row r="40" spans="2:58" ht="20.25" customHeight="1" x14ac:dyDescent="0.45">
      <c r="B40" s="417">
        <f>B37+1</f>
        <v>7</v>
      </c>
      <c r="C40" s="275" t="s">
        <v>61</v>
      </c>
      <c r="D40" s="276"/>
      <c r="E40" s="277"/>
      <c r="F40" s="77"/>
      <c r="G40" s="179" t="s">
        <v>122</v>
      </c>
      <c r="H40" s="182" t="s">
        <v>106</v>
      </c>
      <c r="I40" s="183"/>
      <c r="J40" s="183"/>
      <c r="K40" s="184"/>
      <c r="L40" s="186" t="s">
        <v>212</v>
      </c>
      <c r="M40" s="187"/>
      <c r="N40" s="187"/>
      <c r="O40" s="188"/>
      <c r="P40" s="195" t="s">
        <v>49</v>
      </c>
      <c r="Q40" s="196"/>
      <c r="R40" s="197"/>
      <c r="S40" s="89"/>
      <c r="T40" s="90"/>
      <c r="U40" s="90"/>
      <c r="V40" s="90"/>
      <c r="W40" s="90"/>
      <c r="X40" s="90"/>
      <c r="Y40" s="91" t="s">
        <v>154</v>
      </c>
      <c r="Z40" s="89"/>
      <c r="AA40" s="90"/>
      <c r="AB40" s="90"/>
      <c r="AC40" s="90"/>
      <c r="AD40" s="90"/>
      <c r="AE40" s="90"/>
      <c r="AF40" s="91" t="s">
        <v>154</v>
      </c>
      <c r="AG40" s="89"/>
      <c r="AH40" s="90"/>
      <c r="AI40" s="90"/>
      <c r="AJ40" s="90"/>
      <c r="AK40" s="90"/>
      <c r="AL40" s="90"/>
      <c r="AM40" s="91" t="s">
        <v>154</v>
      </c>
      <c r="AN40" s="89"/>
      <c r="AO40" s="90"/>
      <c r="AP40" s="90"/>
      <c r="AQ40" s="90"/>
      <c r="AR40" s="90"/>
      <c r="AS40" s="90"/>
      <c r="AT40" s="91" t="s">
        <v>154</v>
      </c>
      <c r="AU40" s="89"/>
      <c r="AV40" s="90"/>
      <c r="AW40" s="90"/>
      <c r="AX40" s="224"/>
      <c r="AY40" s="225"/>
      <c r="AZ40" s="226"/>
      <c r="BA40" s="227"/>
      <c r="BB40" s="261" t="s">
        <v>131</v>
      </c>
      <c r="BC40" s="262"/>
      <c r="BD40" s="262"/>
      <c r="BE40" s="262"/>
      <c r="BF40" s="263"/>
    </row>
    <row r="41" spans="2:58" ht="20.25" customHeight="1" x14ac:dyDescent="0.45">
      <c r="B41" s="417"/>
      <c r="C41" s="278"/>
      <c r="D41" s="279"/>
      <c r="E41" s="280"/>
      <c r="F41" s="75"/>
      <c r="G41" s="180"/>
      <c r="H41" s="185"/>
      <c r="I41" s="183"/>
      <c r="J41" s="183"/>
      <c r="K41" s="184"/>
      <c r="L41" s="189"/>
      <c r="M41" s="190"/>
      <c r="N41" s="190"/>
      <c r="O41" s="191"/>
      <c r="P41" s="233" t="s">
        <v>15</v>
      </c>
      <c r="Q41" s="234"/>
      <c r="R41" s="235"/>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236">
        <f>IF($BB$3="４週",SUM(S41:AT41),IF($BB$3="暦月",SUM(S41:AW41),""))</f>
        <v>32</v>
      </c>
      <c r="AY41" s="237"/>
      <c r="AZ41" s="238">
        <f>IF($BB$3="４週",AX41/4,IF($BB$3="暦月",【記載例】通所型サービス!AX41/(【記載例】通所型サービス!$BB$8/7),""))</f>
        <v>8</v>
      </c>
      <c r="BA41" s="239"/>
      <c r="BB41" s="264"/>
      <c r="BC41" s="265"/>
      <c r="BD41" s="265"/>
      <c r="BE41" s="265"/>
      <c r="BF41" s="266"/>
    </row>
    <row r="42" spans="2:58" ht="20.25" customHeight="1" x14ac:dyDescent="0.45">
      <c r="B42" s="417"/>
      <c r="C42" s="281"/>
      <c r="D42" s="282"/>
      <c r="E42" s="283"/>
      <c r="F42" s="75" t="str">
        <f>C40</f>
        <v>介護職員</v>
      </c>
      <c r="G42" s="181"/>
      <c r="H42" s="185"/>
      <c r="I42" s="183"/>
      <c r="J42" s="183"/>
      <c r="K42" s="184"/>
      <c r="L42" s="192"/>
      <c r="M42" s="193"/>
      <c r="N42" s="193"/>
      <c r="O42" s="194"/>
      <c r="P42" s="270" t="s">
        <v>50</v>
      </c>
      <c r="Q42" s="271"/>
      <c r="R42" s="272"/>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243">
        <f>IF($BB$3="４週",SUM(S42:AT42),IF($BB$3="暦月",SUM(S42:AW42),""))</f>
        <v>28</v>
      </c>
      <c r="AY42" s="244"/>
      <c r="AZ42" s="245">
        <f>IF($BB$3="４週",AX42/4,IF($BB$3="暦月",【記載例】通所型サービス!AX42/(【記載例】通所型サービス!$BB$8/7),""))</f>
        <v>7</v>
      </c>
      <c r="BA42" s="246"/>
      <c r="BB42" s="267"/>
      <c r="BC42" s="268"/>
      <c r="BD42" s="268"/>
      <c r="BE42" s="268"/>
      <c r="BF42" s="269"/>
    </row>
    <row r="43" spans="2:58" ht="20.25" customHeight="1" x14ac:dyDescent="0.45">
      <c r="B43" s="417">
        <f>B40+1</f>
        <v>8</v>
      </c>
      <c r="C43" s="275" t="s">
        <v>61</v>
      </c>
      <c r="D43" s="276"/>
      <c r="E43" s="277"/>
      <c r="F43" s="77"/>
      <c r="G43" s="179" t="s">
        <v>123</v>
      </c>
      <c r="H43" s="182" t="s">
        <v>32</v>
      </c>
      <c r="I43" s="183"/>
      <c r="J43" s="183"/>
      <c r="K43" s="184"/>
      <c r="L43" s="186" t="s">
        <v>212</v>
      </c>
      <c r="M43" s="187"/>
      <c r="N43" s="187"/>
      <c r="O43" s="188"/>
      <c r="P43" s="195" t="s">
        <v>49</v>
      </c>
      <c r="Q43" s="196"/>
      <c r="R43" s="197"/>
      <c r="S43" s="89" t="s">
        <v>154</v>
      </c>
      <c r="T43" s="90"/>
      <c r="U43" s="90" t="s">
        <v>154</v>
      </c>
      <c r="V43" s="90" t="s">
        <v>154</v>
      </c>
      <c r="W43" s="90" t="s">
        <v>154</v>
      </c>
      <c r="X43" s="90"/>
      <c r="Y43" s="91" t="s">
        <v>154</v>
      </c>
      <c r="Z43" s="89" t="s">
        <v>154</v>
      </c>
      <c r="AA43" s="90"/>
      <c r="AB43" s="90" t="s">
        <v>154</v>
      </c>
      <c r="AC43" s="90" t="s">
        <v>154</v>
      </c>
      <c r="AD43" s="90" t="s">
        <v>154</v>
      </c>
      <c r="AE43" s="90"/>
      <c r="AF43" s="91" t="s">
        <v>154</v>
      </c>
      <c r="AG43" s="89" t="s">
        <v>154</v>
      </c>
      <c r="AH43" s="90"/>
      <c r="AI43" s="90" t="s">
        <v>154</v>
      </c>
      <c r="AJ43" s="90" t="s">
        <v>154</v>
      </c>
      <c r="AK43" s="90" t="s">
        <v>154</v>
      </c>
      <c r="AL43" s="90"/>
      <c r="AM43" s="91" t="s">
        <v>154</v>
      </c>
      <c r="AN43" s="89" t="s">
        <v>154</v>
      </c>
      <c r="AO43" s="90"/>
      <c r="AP43" s="90" t="s">
        <v>154</v>
      </c>
      <c r="AQ43" s="90" t="s">
        <v>154</v>
      </c>
      <c r="AR43" s="90" t="s">
        <v>154</v>
      </c>
      <c r="AS43" s="90"/>
      <c r="AT43" s="91" t="s">
        <v>154</v>
      </c>
      <c r="AU43" s="89"/>
      <c r="AV43" s="90"/>
      <c r="AW43" s="90"/>
      <c r="AX43" s="224"/>
      <c r="AY43" s="225"/>
      <c r="AZ43" s="226"/>
      <c r="BA43" s="227"/>
      <c r="BB43" s="261"/>
      <c r="BC43" s="262"/>
      <c r="BD43" s="262"/>
      <c r="BE43" s="262"/>
      <c r="BF43" s="263"/>
    </row>
    <row r="44" spans="2:58" ht="20.25" customHeight="1" x14ac:dyDescent="0.45">
      <c r="B44" s="417"/>
      <c r="C44" s="278"/>
      <c r="D44" s="279"/>
      <c r="E44" s="280"/>
      <c r="F44" s="75"/>
      <c r="G44" s="180"/>
      <c r="H44" s="185"/>
      <c r="I44" s="183"/>
      <c r="J44" s="183"/>
      <c r="K44" s="184"/>
      <c r="L44" s="189"/>
      <c r="M44" s="190"/>
      <c r="N44" s="190"/>
      <c r="O44" s="191"/>
      <c r="P44" s="233" t="s">
        <v>15</v>
      </c>
      <c r="Q44" s="234"/>
      <c r="R44" s="235"/>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236">
        <f>IF($BB$3="４週",SUM(S44:AT44),IF($BB$3="暦月",SUM(S44:AW44),""))</f>
        <v>160</v>
      </c>
      <c r="AY44" s="237"/>
      <c r="AZ44" s="238">
        <f>IF($BB$3="４週",AX44/4,IF($BB$3="暦月",【記載例】通所型サービス!AX44/(【記載例】通所型サービス!$BB$8/7),""))</f>
        <v>40</v>
      </c>
      <c r="BA44" s="239"/>
      <c r="BB44" s="264"/>
      <c r="BC44" s="265"/>
      <c r="BD44" s="265"/>
      <c r="BE44" s="265"/>
      <c r="BF44" s="266"/>
    </row>
    <row r="45" spans="2:58" ht="20.25" customHeight="1" x14ac:dyDescent="0.45">
      <c r="B45" s="417"/>
      <c r="C45" s="281"/>
      <c r="D45" s="282"/>
      <c r="E45" s="283"/>
      <c r="F45" s="75" t="str">
        <f>C43</f>
        <v>介護職員</v>
      </c>
      <c r="G45" s="181"/>
      <c r="H45" s="185"/>
      <c r="I45" s="183"/>
      <c r="J45" s="183"/>
      <c r="K45" s="184"/>
      <c r="L45" s="192"/>
      <c r="M45" s="193"/>
      <c r="N45" s="193"/>
      <c r="O45" s="194"/>
      <c r="P45" s="270" t="s">
        <v>50</v>
      </c>
      <c r="Q45" s="271"/>
      <c r="R45" s="272"/>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243">
        <f>IF($BB$3="４週",SUM(S45:AT45),IF($BB$3="暦月",SUM(S45:AW45),""))</f>
        <v>140</v>
      </c>
      <c r="AY45" s="244"/>
      <c r="AZ45" s="245">
        <f>IF($BB$3="４週",AX45/4,IF($BB$3="暦月",【記載例】通所型サービス!AX45/(【記載例】通所型サービス!$BB$8/7),""))</f>
        <v>35</v>
      </c>
      <c r="BA45" s="246"/>
      <c r="BB45" s="267"/>
      <c r="BC45" s="268"/>
      <c r="BD45" s="268"/>
      <c r="BE45" s="268"/>
      <c r="BF45" s="269"/>
    </row>
    <row r="46" spans="2:58" ht="20.25" customHeight="1" x14ac:dyDescent="0.45">
      <c r="B46" s="417">
        <f>B43+1</f>
        <v>9</v>
      </c>
      <c r="C46" s="275" t="s">
        <v>61</v>
      </c>
      <c r="D46" s="276"/>
      <c r="E46" s="277"/>
      <c r="F46" s="77"/>
      <c r="G46" s="179" t="s">
        <v>123</v>
      </c>
      <c r="H46" s="182" t="s">
        <v>106</v>
      </c>
      <c r="I46" s="183"/>
      <c r="J46" s="183"/>
      <c r="K46" s="184"/>
      <c r="L46" s="186" t="s">
        <v>212</v>
      </c>
      <c r="M46" s="187"/>
      <c r="N46" s="187"/>
      <c r="O46" s="188"/>
      <c r="P46" s="195" t="s">
        <v>49</v>
      </c>
      <c r="Q46" s="196"/>
      <c r="R46" s="197"/>
      <c r="S46" s="89" t="s">
        <v>154</v>
      </c>
      <c r="T46" s="90" t="s">
        <v>154</v>
      </c>
      <c r="U46" s="90"/>
      <c r="V46" s="90" t="s">
        <v>154</v>
      </c>
      <c r="W46" s="90" t="s">
        <v>154</v>
      </c>
      <c r="X46" s="90" t="s">
        <v>154</v>
      </c>
      <c r="Y46" s="91"/>
      <c r="Z46" s="89" t="s">
        <v>154</v>
      </c>
      <c r="AA46" s="90" t="s">
        <v>154</v>
      </c>
      <c r="AB46" s="90"/>
      <c r="AC46" s="90" t="s">
        <v>154</v>
      </c>
      <c r="AD46" s="90" t="s">
        <v>154</v>
      </c>
      <c r="AE46" s="90" t="s">
        <v>154</v>
      </c>
      <c r="AF46" s="91"/>
      <c r="AG46" s="89" t="s">
        <v>154</v>
      </c>
      <c r="AH46" s="90" t="s">
        <v>154</v>
      </c>
      <c r="AI46" s="90"/>
      <c r="AJ46" s="90" t="s">
        <v>154</v>
      </c>
      <c r="AK46" s="90" t="s">
        <v>154</v>
      </c>
      <c r="AL46" s="90" t="s">
        <v>154</v>
      </c>
      <c r="AM46" s="91"/>
      <c r="AN46" s="89" t="s">
        <v>154</v>
      </c>
      <c r="AO46" s="90" t="s">
        <v>154</v>
      </c>
      <c r="AP46" s="90"/>
      <c r="AQ46" s="90" t="s">
        <v>154</v>
      </c>
      <c r="AR46" s="90" t="s">
        <v>154</v>
      </c>
      <c r="AS46" s="90" t="s">
        <v>154</v>
      </c>
      <c r="AT46" s="91"/>
      <c r="AU46" s="89"/>
      <c r="AV46" s="90"/>
      <c r="AW46" s="90"/>
      <c r="AX46" s="224"/>
      <c r="AY46" s="225"/>
      <c r="AZ46" s="226"/>
      <c r="BA46" s="227"/>
      <c r="BB46" s="261"/>
      <c r="BC46" s="262"/>
      <c r="BD46" s="262"/>
      <c r="BE46" s="262"/>
      <c r="BF46" s="263"/>
    </row>
    <row r="47" spans="2:58" ht="20.25" customHeight="1" x14ac:dyDescent="0.45">
      <c r="B47" s="417"/>
      <c r="C47" s="278"/>
      <c r="D47" s="279"/>
      <c r="E47" s="280"/>
      <c r="F47" s="75"/>
      <c r="G47" s="180"/>
      <c r="H47" s="185"/>
      <c r="I47" s="183"/>
      <c r="J47" s="183"/>
      <c r="K47" s="184"/>
      <c r="L47" s="189"/>
      <c r="M47" s="190"/>
      <c r="N47" s="190"/>
      <c r="O47" s="191"/>
      <c r="P47" s="233" t="s">
        <v>15</v>
      </c>
      <c r="Q47" s="234"/>
      <c r="R47" s="235"/>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236">
        <f>IF($BB$3="４週",SUM(S47:AT47),IF($BB$3="暦月",SUM(S47:AW47),""))</f>
        <v>160</v>
      </c>
      <c r="AY47" s="237"/>
      <c r="AZ47" s="238">
        <f>IF($BB$3="４週",AX47/4,IF($BB$3="暦月",【記載例】通所型サービス!AX47/(【記載例】通所型サービス!$BB$8/7),""))</f>
        <v>40</v>
      </c>
      <c r="BA47" s="239"/>
      <c r="BB47" s="264"/>
      <c r="BC47" s="265"/>
      <c r="BD47" s="265"/>
      <c r="BE47" s="265"/>
      <c r="BF47" s="266"/>
    </row>
    <row r="48" spans="2:58" ht="20.25" customHeight="1" x14ac:dyDescent="0.45">
      <c r="B48" s="417"/>
      <c r="C48" s="281"/>
      <c r="D48" s="282"/>
      <c r="E48" s="283"/>
      <c r="F48" s="75" t="str">
        <f>C46</f>
        <v>介護職員</v>
      </c>
      <c r="G48" s="181"/>
      <c r="H48" s="185"/>
      <c r="I48" s="183"/>
      <c r="J48" s="183"/>
      <c r="K48" s="184"/>
      <c r="L48" s="192"/>
      <c r="M48" s="193"/>
      <c r="N48" s="193"/>
      <c r="O48" s="194"/>
      <c r="P48" s="270" t="s">
        <v>50</v>
      </c>
      <c r="Q48" s="271"/>
      <c r="R48" s="272"/>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243">
        <f>IF($BB$3="４週",SUM(S48:AT48),IF($BB$3="暦月",SUM(S48:AW48),""))</f>
        <v>140</v>
      </c>
      <c r="AY48" s="244"/>
      <c r="AZ48" s="245">
        <f>IF($BB$3="４週",AX48/4,IF($BB$3="暦月",【記載例】通所型サービス!AX48/(【記載例】通所型サービス!$BB$8/7),""))</f>
        <v>35</v>
      </c>
      <c r="BA48" s="246"/>
      <c r="BB48" s="267"/>
      <c r="BC48" s="268"/>
      <c r="BD48" s="268"/>
      <c r="BE48" s="268"/>
      <c r="BF48" s="269"/>
    </row>
    <row r="49" spans="2:58" ht="20.25" customHeight="1" x14ac:dyDescent="0.45">
      <c r="B49" s="417">
        <f>B46+1</f>
        <v>10</v>
      </c>
      <c r="C49" s="275" t="s">
        <v>62</v>
      </c>
      <c r="D49" s="276"/>
      <c r="E49" s="277"/>
      <c r="F49" s="77"/>
      <c r="G49" s="179" t="s">
        <v>122</v>
      </c>
      <c r="H49" s="182" t="s">
        <v>14</v>
      </c>
      <c r="I49" s="183"/>
      <c r="J49" s="183"/>
      <c r="K49" s="184"/>
      <c r="L49" s="186" t="s">
        <v>212</v>
      </c>
      <c r="M49" s="187"/>
      <c r="N49" s="187"/>
      <c r="O49" s="188"/>
      <c r="P49" s="195" t="s">
        <v>49</v>
      </c>
      <c r="Q49" s="196"/>
      <c r="R49" s="197"/>
      <c r="S49" s="89" t="s">
        <v>157</v>
      </c>
      <c r="T49" s="90"/>
      <c r="U49" s="90" t="s">
        <v>157</v>
      </c>
      <c r="V49" s="90" t="s">
        <v>157</v>
      </c>
      <c r="W49" s="90"/>
      <c r="X49" s="90" t="s">
        <v>157</v>
      </c>
      <c r="Y49" s="91"/>
      <c r="Z49" s="89" t="s">
        <v>157</v>
      </c>
      <c r="AA49" s="90"/>
      <c r="AB49" s="90" t="s">
        <v>157</v>
      </c>
      <c r="AC49" s="90" t="s">
        <v>157</v>
      </c>
      <c r="AD49" s="90"/>
      <c r="AE49" s="90" t="s">
        <v>157</v>
      </c>
      <c r="AF49" s="91"/>
      <c r="AG49" s="89" t="s">
        <v>157</v>
      </c>
      <c r="AH49" s="90"/>
      <c r="AI49" s="90" t="s">
        <v>157</v>
      </c>
      <c r="AJ49" s="90" t="s">
        <v>157</v>
      </c>
      <c r="AK49" s="90"/>
      <c r="AL49" s="90" t="s">
        <v>157</v>
      </c>
      <c r="AM49" s="91"/>
      <c r="AN49" s="89" t="s">
        <v>157</v>
      </c>
      <c r="AO49" s="90"/>
      <c r="AP49" s="90" t="s">
        <v>157</v>
      </c>
      <c r="AQ49" s="90" t="s">
        <v>157</v>
      </c>
      <c r="AR49" s="90"/>
      <c r="AS49" s="90" t="s">
        <v>157</v>
      </c>
      <c r="AT49" s="91"/>
      <c r="AU49" s="89"/>
      <c r="AV49" s="90"/>
      <c r="AW49" s="90"/>
      <c r="AX49" s="224"/>
      <c r="AY49" s="225"/>
      <c r="AZ49" s="226"/>
      <c r="BA49" s="227"/>
      <c r="BB49" s="261" t="s">
        <v>133</v>
      </c>
      <c r="BC49" s="262"/>
      <c r="BD49" s="262"/>
      <c r="BE49" s="262"/>
      <c r="BF49" s="263"/>
    </row>
    <row r="50" spans="2:58" ht="20.25" customHeight="1" x14ac:dyDescent="0.45">
      <c r="B50" s="417"/>
      <c r="C50" s="278"/>
      <c r="D50" s="279"/>
      <c r="E50" s="280"/>
      <c r="F50" s="75"/>
      <c r="G50" s="180"/>
      <c r="H50" s="185"/>
      <c r="I50" s="183"/>
      <c r="J50" s="183"/>
      <c r="K50" s="184"/>
      <c r="L50" s="189"/>
      <c r="M50" s="190"/>
      <c r="N50" s="190"/>
      <c r="O50" s="191"/>
      <c r="P50" s="233" t="s">
        <v>15</v>
      </c>
      <c r="Q50" s="234"/>
      <c r="R50" s="235"/>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236">
        <f>IF($BB$3="４週",SUM(S50:AT50),IF($BB$3="暦月",SUM(S50:AW50),""))</f>
        <v>64</v>
      </c>
      <c r="AY50" s="237"/>
      <c r="AZ50" s="238">
        <f>IF($BB$3="４週",AX50/4,IF($BB$3="暦月",【記載例】通所型サービス!AX50/(【記載例】通所型サービス!$BB$8/7),""))</f>
        <v>16</v>
      </c>
      <c r="BA50" s="239"/>
      <c r="BB50" s="264"/>
      <c r="BC50" s="265"/>
      <c r="BD50" s="265"/>
      <c r="BE50" s="265"/>
      <c r="BF50" s="266"/>
    </row>
    <row r="51" spans="2:58" ht="20.25" customHeight="1" x14ac:dyDescent="0.45">
      <c r="B51" s="417"/>
      <c r="C51" s="281"/>
      <c r="D51" s="282"/>
      <c r="E51" s="283"/>
      <c r="F51" s="75" t="str">
        <f>C49</f>
        <v>機能訓練指導員</v>
      </c>
      <c r="G51" s="181"/>
      <c r="H51" s="185"/>
      <c r="I51" s="183"/>
      <c r="J51" s="183"/>
      <c r="K51" s="184"/>
      <c r="L51" s="192"/>
      <c r="M51" s="193"/>
      <c r="N51" s="193"/>
      <c r="O51" s="194"/>
      <c r="P51" s="270" t="s">
        <v>50</v>
      </c>
      <c r="Q51" s="271"/>
      <c r="R51" s="272"/>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243">
        <f>IF($BB$3="４週",SUM(S51:AT51),IF($BB$3="暦月",SUM(S51:AW51),""))</f>
        <v>48</v>
      </c>
      <c r="AY51" s="244"/>
      <c r="AZ51" s="245">
        <f>IF($BB$3="４週",AX51/4,IF($BB$3="暦月",【記載例】通所型サービス!AX51/(【記載例】通所型サービス!$BB$8/7),""))</f>
        <v>12</v>
      </c>
      <c r="BA51" s="246"/>
      <c r="BB51" s="267"/>
      <c r="BC51" s="268"/>
      <c r="BD51" s="268"/>
      <c r="BE51" s="268"/>
      <c r="BF51" s="269"/>
    </row>
    <row r="52" spans="2:58" ht="20.25" customHeight="1" x14ac:dyDescent="0.45">
      <c r="B52" s="417">
        <f>B49+1</f>
        <v>11</v>
      </c>
      <c r="C52" s="275" t="s">
        <v>62</v>
      </c>
      <c r="D52" s="276"/>
      <c r="E52" s="277"/>
      <c r="F52" s="77"/>
      <c r="G52" s="179" t="s">
        <v>204</v>
      </c>
      <c r="H52" s="182" t="s">
        <v>14</v>
      </c>
      <c r="I52" s="183"/>
      <c r="J52" s="183"/>
      <c r="K52" s="184"/>
      <c r="L52" s="186" t="s">
        <v>212</v>
      </c>
      <c r="M52" s="187"/>
      <c r="N52" s="187"/>
      <c r="O52" s="188"/>
      <c r="P52" s="195" t="s">
        <v>49</v>
      </c>
      <c r="Q52" s="196"/>
      <c r="R52" s="197"/>
      <c r="S52" s="89"/>
      <c r="T52" s="90" t="s">
        <v>157</v>
      </c>
      <c r="U52" s="90"/>
      <c r="V52" s="90"/>
      <c r="W52" s="90" t="s">
        <v>157</v>
      </c>
      <c r="X52" s="90"/>
      <c r="Y52" s="91" t="s">
        <v>157</v>
      </c>
      <c r="Z52" s="89"/>
      <c r="AA52" s="90" t="s">
        <v>157</v>
      </c>
      <c r="AB52" s="90"/>
      <c r="AC52" s="90"/>
      <c r="AD52" s="90" t="s">
        <v>157</v>
      </c>
      <c r="AE52" s="90"/>
      <c r="AF52" s="91" t="s">
        <v>157</v>
      </c>
      <c r="AG52" s="89"/>
      <c r="AH52" s="90" t="s">
        <v>157</v>
      </c>
      <c r="AI52" s="90"/>
      <c r="AJ52" s="90"/>
      <c r="AK52" s="90" t="s">
        <v>157</v>
      </c>
      <c r="AL52" s="90"/>
      <c r="AM52" s="91" t="s">
        <v>157</v>
      </c>
      <c r="AN52" s="89"/>
      <c r="AO52" s="90" t="s">
        <v>157</v>
      </c>
      <c r="AP52" s="90"/>
      <c r="AQ52" s="90"/>
      <c r="AR52" s="90" t="s">
        <v>157</v>
      </c>
      <c r="AS52" s="90"/>
      <c r="AT52" s="91" t="s">
        <v>157</v>
      </c>
      <c r="AU52" s="89"/>
      <c r="AV52" s="90"/>
      <c r="AW52" s="90"/>
      <c r="AX52" s="224"/>
      <c r="AY52" s="225"/>
      <c r="AZ52" s="226"/>
      <c r="BA52" s="227"/>
      <c r="BB52" s="261" t="s">
        <v>128</v>
      </c>
      <c r="BC52" s="262"/>
      <c r="BD52" s="262"/>
      <c r="BE52" s="262"/>
      <c r="BF52" s="263"/>
    </row>
    <row r="53" spans="2:58" ht="20.25" customHeight="1" x14ac:dyDescent="0.45">
      <c r="B53" s="417"/>
      <c r="C53" s="278"/>
      <c r="D53" s="279"/>
      <c r="E53" s="280"/>
      <c r="F53" s="75"/>
      <c r="G53" s="180"/>
      <c r="H53" s="185"/>
      <c r="I53" s="183"/>
      <c r="J53" s="183"/>
      <c r="K53" s="184"/>
      <c r="L53" s="189"/>
      <c r="M53" s="190"/>
      <c r="N53" s="190"/>
      <c r="O53" s="191"/>
      <c r="P53" s="233" t="s">
        <v>15</v>
      </c>
      <c r="Q53" s="234"/>
      <c r="R53" s="235"/>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236">
        <f>IF($BB$3="４週",SUM(S53:AT53),IF($BB$3="暦月",SUM(S53:AW53),""))</f>
        <v>48</v>
      </c>
      <c r="AY53" s="237"/>
      <c r="AZ53" s="238">
        <f>IF($BB$3="４週",AX53/4,IF($BB$3="暦月",【記載例】通所型サービス!AX53/(【記載例】通所型サービス!$BB$8/7),""))</f>
        <v>12</v>
      </c>
      <c r="BA53" s="239"/>
      <c r="BB53" s="264"/>
      <c r="BC53" s="265"/>
      <c r="BD53" s="265"/>
      <c r="BE53" s="265"/>
      <c r="BF53" s="266"/>
    </row>
    <row r="54" spans="2:58" ht="20.25" customHeight="1" x14ac:dyDescent="0.45">
      <c r="B54" s="417"/>
      <c r="C54" s="281"/>
      <c r="D54" s="282"/>
      <c r="E54" s="283"/>
      <c r="F54" s="75" t="str">
        <f>C52</f>
        <v>機能訓練指導員</v>
      </c>
      <c r="G54" s="181"/>
      <c r="H54" s="185"/>
      <c r="I54" s="183"/>
      <c r="J54" s="183"/>
      <c r="K54" s="184"/>
      <c r="L54" s="192"/>
      <c r="M54" s="193"/>
      <c r="N54" s="193"/>
      <c r="O54" s="194"/>
      <c r="P54" s="270" t="s">
        <v>50</v>
      </c>
      <c r="Q54" s="271"/>
      <c r="R54" s="272"/>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243">
        <f>IF($BB$3="４週",SUM(S54:AT54),IF($BB$3="暦月",SUM(S54:AW54),""))</f>
        <v>36</v>
      </c>
      <c r="AY54" s="244"/>
      <c r="AZ54" s="245">
        <f>IF($BB$3="４週",AX54/4,IF($BB$3="暦月",【記載例】通所型サービス!AX54/(【記載例】通所型サービス!$BB$8/7),""))</f>
        <v>9</v>
      </c>
      <c r="BA54" s="246"/>
      <c r="BB54" s="267"/>
      <c r="BC54" s="268"/>
      <c r="BD54" s="268"/>
      <c r="BE54" s="268"/>
      <c r="BF54" s="269"/>
    </row>
    <row r="55" spans="2:58" ht="20.25" customHeight="1" x14ac:dyDescent="0.45">
      <c r="B55" s="417">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5">
      <c r="B56" s="417"/>
      <c r="C56" s="278"/>
      <c r="D56" s="279"/>
      <c r="E56" s="280"/>
      <c r="F56" s="75"/>
      <c r="G56" s="180"/>
      <c r="H56" s="185"/>
      <c r="I56" s="183"/>
      <c r="J56" s="183"/>
      <c r="K56" s="184"/>
      <c r="L56" s="189"/>
      <c r="M56" s="190"/>
      <c r="N56" s="190"/>
      <c r="O56" s="191"/>
      <c r="P56" s="233" t="s">
        <v>15</v>
      </c>
      <c r="Q56" s="234"/>
      <c r="R56" s="235"/>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236">
        <f>IF($BB$3="４週",SUM(S56:AT56),IF($BB$3="暦月",SUM(S56:AW56),""))</f>
        <v>0</v>
      </c>
      <c r="AY56" s="237"/>
      <c r="AZ56" s="238">
        <f>IF($BB$3="４週",AX56/4,IF($BB$3="暦月",【記載例】通所型サービス!AX56/(【記載例】通所型サービス!$BB$8/7),""))</f>
        <v>0</v>
      </c>
      <c r="BA56" s="239"/>
      <c r="BB56" s="229"/>
      <c r="BC56" s="190"/>
      <c r="BD56" s="190"/>
      <c r="BE56" s="190"/>
      <c r="BF56" s="191"/>
    </row>
    <row r="57" spans="2:58" ht="20.25" customHeight="1" x14ac:dyDescent="0.45">
      <c r="B57" s="417"/>
      <c r="C57" s="281"/>
      <c r="D57" s="282"/>
      <c r="E57" s="283"/>
      <c r="F57" s="75">
        <f>C55</f>
        <v>0</v>
      </c>
      <c r="G57" s="181"/>
      <c r="H57" s="185"/>
      <c r="I57" s="183"/>
      <c r="J57" s="183"/>
      <c r="K57" s="184"/>
      <c r="L57" s="192"/>
      <c r="M57" s="193"/>
      <c r="N57" s="193"/>
      <c r="O57" s="194"/>
      <c r="P57" s="270" t="s">
        <v>50</v>
      </c>
      <c r="Q57" s="271"/>
      <c r="R57" s="272"/>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243">
        <f>IF($BB$3="４週",SUM(S57:AT57),IF($BB$3="暦月",SUM(S57:AW57),""))</f>
        <v>0</v>
      </c>
      <c r="AY57" s="244"/>
      <c r="AZ57" s="245">
        <f>IF($BB$3="４週",AX57/4,IF($BB$3="暦月",【記載例】通所型サービス!AX57/(【記載例】通所型サービス!$BB$8/7),""))</f>
        <v>0</v>
      </c>
      <c r="BA57" s="246"/>
      <c r="BB57" s="289"/>
      <c r="BC57" s="193"/>
      <c r="BD57" s="193"/>
      <c r="BE57" s="193"/>
      <c r="BF57" s="194"/>
    </row>
    <row r="58" spans="2:58" ht="20.25" customHeight="1" x14ac:dyDescent="0.45">
      <c r="B58" s="417">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5">
      <c r="B59" s="417"/>
      <c r="C59" s="278"/>
      <c r="D59" s="279"/>
      <c r="E59" s="280"/>
      <c r="F59" s="75"/>
      <c r="G59" s="180"/>
      <c r="H59" s="185"/>
      <c r="I59" s="183"/>
      <c r="J59" s="183"/>
      <c r="K59" s="184"/>
      <c r="L59" s="189"/>
      <c r="M59" s="190"/>
      <c r="N59" s="190"/>
      <c r="O59" s="191"/>
      <c r="P59" s="233" t="s">
        <v>15</v>
      </c>
      <c r="Q59" s="234"/>
      <c r="R59" s="235"/>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236">
        <f>IF($BB$3="４週",SUM(S59:AT59),IF($BB$3="暦月",SUM(S59:AW59),""))</f>
        <v>0</v>
      </c>
      <c r="AY59" s="237"/>
      <c r="AZ59" s="238">
        <f>IF($BB$3="４週",AX59/4,IF($BB$3="暦月",【記載例】通所型サービス!AX59/(【記載例】通所型サービス!$BB$8/7),""))</f>
        <v>0</v>
      </c>
      <c r="BA59" s="239"/>
      <c r="BB59" s="229"/>
      <c r="BC59" s="190"/>
      <c r="BD59" s="190"/>
      <c r="BE59" s="190"/>
      <c r="BF59" s="191"/>
    </row>
    <row r="60" spans="2:58" ht="20.25" customHeight="1" thickBot="1" x14ac:dyDescent="0.5">
      <c r="B60" s="437"/>
      <c r="C60" s="281"/>
      <c r="D60" s="282"/>
      <c r="E60" s="283"/>
      <c r="F60" s="78">
        <f>C58</f>
        <v>0</v>
      </c>
      <c r="G60" s="284"/>
      <c r="H60" s="285"/>
      <c r="I60" s="286"/>
      <c r="J60" s="286"/>
      <c r="K60" s="287"/>
      <c r="L60" s="288"/>
      <c r="M60" s="231"/>
      <c r="N60" s="231"/>
      <c r="O60" s="232"/>
      <c r="P60" s="240" t="s">
        <v>50</v>
      </c>
      <c r="Q60" s="241"/>
      <c r="R60" s="242"/>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243">
        <f>IF($BB$3="４週",SUM(S60:AT60),IF($BB$3="暦月",SUM(S60:AW60),""))</f>
        <v>0</v>
      </c>
      <c r="AY60" s="244"/>
      <c r="AZ60" s="245">
        <f>IF($BB$3="４週",AX60/4,IF($BB$3="暦月",【記載例】通所型サービス!AX60/(【記載例】通所型サービス!$BB$8/7),""))</f>
        <v>0</v>
      </c>
      <c r="BA60" s="246"/>
      <c r="BB60" s="230"/>
      <c r="BC60" s="231"/>
      <c r="BD60" s="231"/>
      <c r="BE60" s="231"/>
      <c r="BF60" s="232"/>
    </row>
    <row r="61" spans="2:58" s="23" customFormat="1" ht="6" customHeight="1" thickBot="1" x14ac:dyDescent="0.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5">
      <c r="B62" s="108"/>
      <c r="C62" s="109"/>
      <c r="D62" s="109"/>
      <c r="E62" s="109"/>
      <c r="F62" s="109"/>
      <c r="G62" s="175" t="s">
        <v>182</v>
      </c>
      <c r="H62" s="175"/>
      <c r="I62" s="175"/>
      <c r="J62" s="175"/>
      <c r="K62" s="175"/>
      <c r="L62" s="175"/>
      <c r="M62" s="175"/>
      <c r="N62" s="175"/>
      <c r="O62" s="175"/>
      <c r="P62" s="175"/>
      <c r="Q62" s="175"/>
      <c r="R62" s="176"/>
      <c r="S62" s="140">
        <f>IF(SUMIF($F$22:$F$60, "生活相談員", S22:S60)=0,"",SUMIF($F$22:$F$60,"生活相談員",S22:S60))</f>
        <v>7</v>
      </c>
      <c r="T62" s="141">
        <f t="shared" ref="T62:AW62" si="1">IF(SUMIF($F$22:$F$60, "生活相談員", T22:T60)=0,"",SUMIF($F$22:$F$60,"生活相談員",T22:T60))</f>
        <v>7</v>
      </c>
      <c r="U62" s="141">
        <f t="shared" si="1"/>
        <v>7</v>
      </c>
      <c r="V62" s="141">
        <f t="shared" si="1"/>
        <v>7</v>
      </c>
      <c r="W62" s="141">
        <f t="shared" si="1"/>
        <v>7</v>
      </c>
      <c r="X62" s="141">
        <f t="shared" si="1"/>
        <v>7</v>
      </c>
      <c r="Y62" s="142">
        <f t="shared" si="1"/>
        <v>7</v>
      </c>
      <c r="Z62" s="140">
        <f t="shared" si="1"/>
        <v>7</v>
      </c>
      <c r="AA62" s="141">
        <f t="shared" si="1"/>
        <v>7</v>
      </c>
      <c r="AB62" s="141">
        <f t="shared" si="1"/>
        <v>7</v>
      </c>
      <c r="AC62" s="141">
        <f t="shared" si="1"/>
        <v>7</v>
      </c>
      <c r="AD62" s="141">
        <f t="shared" si="1"/>
        <v>7</v>
      </c>
      <c r="AE62" s="141">
        <f t="shared" si="1"/>
        <v>7</v>
      </c>
      <c r="AF62" s="142">
        <f t="shared" si="1"/>
        <v>7</v>
      </c>
      <c r="AG62" s="140">
        <f t="shared" si="1"/>
        <v>7</v>
      </c>
      <c r="AH62" s="141">
        <f t="shared" si="1"/>
        <v>7</v>
      </c>
      <c r="AI62" s="141">
        <f t="shared" si="1"/>
        <v>7</v>
      </c>
      <c r="AJ62" s="141">
        <f t="shared" si="1"/>
        <v>7</v>
      </c>
      <c r="AK62" s="141">
        <f t="shared" si="1"/>
        <v>7</v>
      </c>
      <c r="AL62" s="141">
        <f t="shared" si="1"/>
        <v>7</v>
      </c>
      <c r="AM62" s="142">
        <f t="shared" si="1"/>
        <v>7</v>
      </c>
      <c r="AN62" s="140">
        <f t="shared" si="1"/>
        <v>7</v>
      </c>
      <c r="AO62" s="141">
        <f t="shared" si="1"/>
        <v>7</v>
      </c>
      <c r="AP62" s="141">
        <f t="shared" si="1"/>
        <v>7</v>
      </c>
      <c r="AQ62" s="141">
        <f t="shared" si="1"/>
        <v>7</v>
      </c>
      <c r="AR62" s="141">
        <f t="shared" si="1"/>
        <v>7</v>
      </c>
      <c r="AS62" s="141">
        <f t="shared" si="1"/>
        <v>7</v>
      </c>
      <c r="AT62" s="142">
        <f t="shared" si="1"/>
        <v>7</v>
      </c>
      <c r="AU62" s="140" t="str">
        <f t="shared" si="1"/>
        <v/>
      </c>
      <c r="AV62" s="141" t="str">
        <f t="shared" si="1"/>
        <v/>
      </c>
      <c r="AW62" s="142" t="str">
        <f t="shared" si="1"/>
        <v/>
      </c>
      <c r="AX62" s="177">
        <f>IF(SUMIF($F$22:$F$60, "生活相談員", AX22:AY60)=0,"",SUMIF($F$22:$F$60,"生活相談員",AX22:AY60))</f>
        <v>196</v>
      </c>
      <c r="AY62" s="178"/>
      <c r="AZ62" s="198">
        <f>IF(AX62="","",IF($BB$3="４週",AX62/4,IF($BB$3="暦月",AX62/(【記載例】通所型サービス!$BB$8/7),"")))</f>
        <v>49</v>
      </c>
      <c r="BA62" s="199"/>
      <c r="BB62" s="419"/>
      <c r="BC62" s="420"/>
      <c r="BD62" s="420"/>
      <c r="BE62" s="420"/>
      <c r="BF62" s="421"/>
    </row>
    <row r="63" spans="2:58" ht="20.25" customHeight="1" x14ac:dyDescent="0.45">
      <c r="B63" s="110"/>
      <c r="C63" s="111"/>
      <c r="D63" s="111"/>
      <c r="E63" s="111"/>
      <c r="F63" s="111"/>
      <c r="G63" s="209" t="s">
        <v>183</v>
      </c>
      <c r="H63" s="209"/>
      <c r="I63" s="209"/>
      <c r="J63" s="209"/>
      <c r="K63" s="209"/>
      <c r="L63" s="209"/>
      <c r="M63" s="209"/>
      <c r="N63" s="209"/>
      <c r="O63" s="209"/>
      <c r="P63" s="209"/>
      <c r="Q63" s="209"/>
      <c r="R63" s="210"/>
      <c r="S63" s="143">
        <f t="shared" ref="S63:AW63" si="2">IF(SUMIF($F$22:$F$60, "介護職員", S22:S60)=0,"",SUMIF($F$22:$F$60, "介護職員", S22:S60))</f>
        <v>14</v>
      </c>
      <c r="T63" s="144">
        <f t="shared" si="2"/>
        <v>14</v>
      </c>
      <c r="U63" s="144">
        <f t="shared" si="2"/>
        <v>14</v>
      </c>
      <c r="V63" s="144">
        <f t="shared" si="2"/>
        <v>14</v>
      </c>
      <c r="W63" s="144">
        <f t="shared" si="2"/>
        <v>14</v>
      </c>
      <c r="X63" s="144">
        <f t="shared" si="2"/>
        <v>14</v>
      </c>
      <c r="Y63" s="145">
        <f t="shared" si="2"/>
        <v>14</v>
      </c>
      <c r="Z63" s="143">
        <f t="shared" si="2"/>
        <v>14</v>
      </c>
      <c r="AA63" s="144">
        <f t="shared" si="2"/>
        <v>14</v>
      </c>
      <c r="AB63" s="144">
        <f t="shared" si="2"/>
        <v>14</v>
      </c>
      <c r="AC63" s="144">
        <f t="shared" si="2"/>
        <v>14</v>
      </c>
      <c r="AD63" s="144">
        <f t="shared" si="2"/>
        <v>14</v>
      </c>
      <c r="AE63" s="144">
        <f t="shared" si="2"/>
        <v>14</v>
      </c>
      <c r="AF63" s="145">
        <f t="shared" si="2"/>
        <v>14</v>
      </c>
      <c r="AG63" s="143">
        <f t="shared" si="2"/>
        <v>14</v>
      </c>
      <c r="AH63" s="144">
        <f t="shared" si="2"/>
        <v>14</v>
      </c>
      <c r="AI63" s="144">
        <f t="shared" si="2"/>
        <v>14</v>
      </c>
      <c r="AJ63" s="144">
        <f t="shared" si="2"/>
        <v>14</v>
      </c>
      <c r="AK63" s="144">
        <f t="shared" si="2"/>
        <v>14</v>
      </c>
      <c r="AL63" s="144">
        <f t="shared" si="2"/>
        <v>14</v>
      </c>
      <c r="AM63" s="145">
        <f t="shared" si="2"/>
        <v>14</v>
      </c>
      <c r="AN63" s="143">
        <f t="shared" si="2"/>
        <v>14</v>
      </c>
      <c r="AO63" s="144">
        <f t="shared" si="2"/>
        <v>14</v>
      </c>
      <c r="AP63" s="144">
        <f t="shared" si="2"/>
        <v>14</v>
      </c>
      <c r="AQ63" s="144">
        <f t="shared" si="2"/>
        <v>14</v>
      </c>
      <c r="AR63" s="144">
        <f t="shared" si="2"/>
        <v>14</v>
      </c>
      <c r="AS63" s="144">
        <f t="shared" si="2"/>
        <v>14</v>
      </c>
      <c r="AT63" s="145">
        <f t="shared" si="2"/>
        <v>14</v>
      </c>
      <c r="AU63" s="143" t="str">
        <f t="shared" si="2"/>
        <v/>
      </c>
      <c r="AV63" s="144" t="str">
        <f t="shared" si="2"/>
        <v/>
      </c>
      <c r="AW63" s="145" t="str">
        <f t="shared" si="2"/>
        <v/>
      </c>
      <c r="AX63" s="211">
        <f>IF(SUMIF($F$22:$F$60, "介護職員", AX22:AX60)=0,"",SUMIF($F$22:$F$60, "介護職員", AX22:AX60))</f>
        <v>392</v>
      </c>
      <c r="AY63" s="212"/>
      <c r="AZ63" s="213">
        <f>IF(AX63="","",IF($BB$3="４週",AX63/4,IF($BB$3="暦月",AX63/(【記載例】通所型サービス!$BB$8/7),"")))</f>
        <v>98</v>
      </c>
      <c r="BA63" s="214"/>
      <c r="BB63" s="422"/>
      <c r="BC63" s="423"/>
      <c r="BD63" s="423"/>
      <c r="BE63" s="423"/>
      <c r="BF63" s="424"/>
    </row>
    <row r="64" spans="2:58" ht="20.25" customHeight="1" x14ac:dyDescent="0.45">
      <c r="B64" s="110"/>
      <c r="C64" s="111"/>
      <c r="D64" s="111"/>
      <c r="E64" s="111"/>
      <c r="F64" s="111"/>
      <c r="G64" s="209" t="s">
        <v>185</v>
      </c>
      <c r="H64" s="209"/>
      <c r="I64" s="209"/>
      <c r="J64" s="209"/>
      <c r="K64" s="209"/>
      <c r="L64" s="209"/>
      <c r="M64" s="209"/>
      <c r="N64" s="209"/>
      <c r="O64" s="209"/>
      <c r="P64" s="209"/>
      <c r="Q64" s="209"/>
      <c r="R64" s="210"/>
      <c r="S64" s="146">
        <v>20</v>
      </c>
      <c r="T64" s="147">
        <v>20</v>
      </c>
      <c r="U64" s="147">
        <v>20</v>
      </c>
      <c r="V64" s="147">
        <v>20</v>
      </c>
      <c r="W64" s="147">
        <v>20</v>
      </c>
      <c r="X64" s="147">
        <v>20</v>
      </c>
      <c r="Y64" s="148">
        <v>20</v>
      </c>
      <c r="Z64" s="146">
        <v>20</v>
      </c>
      <c r="AA64" s="147">
        <v>20</v>
      </c>
      <c r="AB64" s="147">
        <v>20</v>
      </c>
      <c r="AC64" s="147">
        <v>20</v>
      </c>
      <c r="AD64" s="147">
        <v>20</v>
      </c>
      <c r="AE64" s="147">
        <v>20</v>
      </c>
      <c r="AF64" s="148">
        <v>20</v>
      </c>
      <c r="AG64" s="146">
        <v>20</v>
      </c>
      <c r="AH64" s="147">
        <v>20</v>
      </c>
      <c r="AI64" s="147">
        <v>20</v>
      </c>
      <c r="AJ64" s="147">
        <v>20</v>
      </c>
      <c r="AK64" s="147">
        <v>20</v>
      </c>
      <c r="AL64" s="147">
        <v>20</v>
      </c>
      <c r="AM64" s="148">
        <v>20</v>
      </c>
      <c r="AN64" s="146">
        <v>20</v>
      </c>
      <c r="AO64" s="147">
        <v>20</v>
      </c>
      <c r="AP64" s="147">
        <v>20</v>
      </c>
      <c r="AQ64" s="147">
        <v>20</v>
      </c>
      <c r="AR64" s="147">
        <v>20</v>
      </c>
      <c r="AS64" s="147">
        <v>20</v>
      </c>
      <c r="AT64" s="148">
        <v>20</v>
      </c>
      <c r="AU64" s="146"/>
      <c r="AV64" s="147"/>
      <c r="AW64" s="148"/>
      <c r="AX64" s="428"/>
      <c r="AY64" s="429"/>
      <c r="AZ64" s="429"/>
      <c r="BA64" s="430"/>
      <c r="BB64" s="422"/>
      <c r="BC64" s="423"/>
      <c r="BD64" s="423"/>
      <c r="BE64" s="423"/>
      <c r="BF64" s="424"/>
    </row>
    <row r="65" spans="2:73" ht="20.25" customHeight="1" x14ac:dyDescent="0.45">
      <c r="B65" s="110"/>
      <c r="C65" s="111"/>
      <c r="D65" s="111"/>
      <c r="E65" s="111"/>
      <c r="F65" s="111"/>
      <c r="G65" s="209" t="s">
        <v>186</v>
      </c>
      <c r="H65" s="209"/>
      <c r="I65" s="209"/>
      <c r="J65" s="209"/>
      <c r="K65" s="209"/>
      <c r="L65" s="209"/>
      <c r="M65" s="209"/>
      <c r="N65" s="209"/>
      <c r="O65" s="209"/>
      <c r="P65" s="209"/>
      <c r="Q65" s="209"/>
      <c r="R65" s="210"/>
      <c r="S65" s="146">
        <v>7</v>
      </c>
      <c r="T65" s="147">
        <v>7</v>
      </c>
      <c r="U65" s="147">
        <v>7</v>
      </c>
      <c r="V65" s="147">
        <v>7</v>
      </c>
      <c r="W65" s="147">
        <v>7</v>
      </c>
      <c r="X65" s="147">
        <v>7</v>
      </c>
      <c r="Y65" s="148">
        <v>7</v>
      </c>
      <c r="Z65" s="146">
        <v>7</v>
      </c>
      <c r="AA65" s="147">
        <v>7</v>
      </c>
      <c r="AB65" s="147">
        <v>7</v>
      </c>
      <c r="AC65" s="147">
        <v>7</v>
      </c>
      <c r="AD65" s="147">
        <v>7</v>
      </c>
      <c r="AE65" s="147">
        <v>7</v>
      </c>
      <c r="AF65" s="148">
        <v>7</v>
      </c>
      <c r="AG65" s="146">
        <v>7</v>
      </c>
      <c r="AH65" s="147">
        <v>7</v>
      </c>
      <c r="AI65" s="147">
        <v>7</v>
      </c>
      <c r="AJ65" s="147">
        <v>7</v>
      </c>
      <c r="AK65" s="147">
        <v>7</v>
      </c>
      <c r="AL65" s="147">
        <v>7</v>
      </c>
      <c r="AM65" s="148">
        <v>7</v>
      </c>
      <c r="AN65" s="146">
        <v>7</v>
      </c>
      <c r="AO65" s="147">
        <v>7</v>
      </c>
      <c r="AP65" s="147">
        <v>7</v>
      </c>
      <c r="AQ65" s="147">
        <v>7</v>
      </c>
      <c r="AR65" s="147">
        <v>7</v>
      </c>
      <c r="AS65" s="147">
        <v>7</v>
      </c>
      <c r="AT65" s="148">
        <v>7</v>
      </c>
      <c r="AU65" s="146"/>
      <c r="AV65" s="147"/>
      <c r="AW65" s="148"/>
      <c r="AX65" s="431"/>
      <c r="AY65" s="432"/>
      <c r="AZ65" s="432"/>
      <c r="BA65" s="433"/>
      <c r="BB65" s="422"/>
      <c r="BC65" s="423"/>
      <c r="BD65" s="423"/>
      <c r="BE65" s="423"/>
      <c r="BF65" s="424"/>
    </row>
    <row r="66" spans="2:73" ht="20.25" customHeight="1" thickBot="1" x14ac:dyDescent="0.5">
      <c r="B66" s="112"/>
      <c r="C66" s="113"/>
      <c r="D66" s="113"/>
      <c r="E66" s="113"/>
      <c r="F66" s="113"/>
      <c r="G66" s="247" t="s">
        <v>187</v>
      </c>
      <c r="H66" s="247"/>
      <c r="I66" s="247"/>
      <c r="J66" s="247"/>
      <c r="K66" s="247"/>
      <c r="L66" s="247"/>
      <c r="M66" s="247"/>
      <c r="N66" s="247"/>
      <c r="O66" s="247"/>
      <c r="P66" s="247"/>
      <c r="Q66" s="247"/>
      <c r="R66" s="248"/>
      <c r="S66" s="149">
        <f>IF(S65&lt;&gt;"",IF(S64&gt;15,((S64-15)/5+1)*S65,S65),"")</f>
        <v>14</v>
      </c>
      <c r="T66" s="150">
        <f t="shared" ref="T66:AW66" si="3">IF(T65&lt;&gt;"",IF(T64&gt;15,((T64-15)/5+1)*T65,T65),"")</f>
        <v>14</v>
      </c>
      <c r="U66" s="150">
        <f t="shared" si="3"/>
        <v>14</v>
      </c>
      <c r="V66" s="150">
        <f t="shared" si="3"/>
        <v>14</v>
      </c>
      <c r="W66" s="150">
        <f t="shared" si="3"/>
        <v>14</v>
      </c>
      <c r="X66" s="150">
        <f t="shared" si="3"/>
        <v>14</v>
      </c>
      <c r="Y66" s="151">
        <f t="shared" si="3"/>
        <v>14</v>
      </c>
      <c r="Z66" s="149">
        <f t="shared" si="3"/>
        <v>14</v>
      </c>
      <c r="AA66" s="150">
        <f t="shared" si="3"/>
        <v>14</v>
      </c>
      <c r="AB66" s="150">
        <f t="shared" si="3"/>
        <v>14</v>
      </c>
      <c r="AC66" s="150">
        <f t="shared" si="3"/>
        <v>14</v>
      </c>
      <c r="AD66" s="150">
        <f t="shared" si="3"/>
        <v>14</v>
      </c>
      <c r="AE66" s="150">
        <f t="shared" si="3"/>
        <v>14</v>
      </c>
      <c r="AF66" s="151">
        <f t="shared" si="3"/>
        <v>14</v>
      </c>
      <c r="AG66" s="149">
        <f t="shared" si="3"/>
        <v>14</v>
      </c>
      <c r="AH66" s="150">
        <f t="shared" si="3"/>
        <v>14</v>
      </c>
      <c r="AI66" s="150">
        <f t="shared" si="3"/>
        <v>14</v>
      </c>
      <c r="AJ66" s="150">
        <f t="shared" si="3"/>
        <v>14</v>
      </c>
      <c r="AK66" s="150">
        <f t="shared" si="3"/>
        <v>14</v>
      </c>
      <c r="AL66" s="150">
        <f t="shared" si="3"/>
        <v>14</v>
      </c>
      <c r="AM66" s="151">
        <f t="shared" si="3"/>
        <v>14</v>
      </c>
      <c r="AN66" s="149">
        <f t="shared" si="3"/>
        <v>14</v>
      </c>
      <c r="AO66" s="150">
        <f t="shared" si="3"/>
        <v>14</v>
      </c>
      <c r="AP66" s="150">
        <f t="shared" si="3"/>
        <v>14</v>
      </c>
      <c r="AQ66" s="150">
        <f t="shared" si="3"/>
        <v>14</v>
      </c>
      <c r="AR66" s="150">
        <f t="shared" si="3"/>
        <v>14</v>
      </c>
      <c r="AS66" s="150">
        <f t="shared" si="3"/>
        <v>14</v>
      </c>
      <c r="AT66" s="151">
        <f t="shared" si="3"/>
        <v>14</v>
      </c>
      <c r="AU66" s="143" t="str">
        <f t="shared" si="3"/>
        <v/>
      </c>
      <c r="AV66" s="144" t="str">
        <f t="shared" si="3"/>
        <v/>
      </c>
      <c r="AW66" s="145" t="str">
        <f t="shared" si="3"/>
        <v/>
      </c>
      <c r="AX66" s="431"/>
      <c r="AY66" s="432"/>
      <c r="AZ66" s="432"/>
      <c r="BA66" s="433"/>
      <c r="BB66" s="422"/>
      <c r="BC66" s="423"/>
      <c r="BD66" s="423"/>
      <c r="BE66" s="423"/>
      <c r="BF66" s="424"/>
    </row>
    <row r="67" spans="2:73" ht="18.75" customHeight="1" x14ac:dyDescent="0.45">
      <c r="B67" s="249" t="s">
        <v>188</v>
      </c>
      <c r="C67" s="250"/>
      <c r="D67" s="250"/>
      <c r="E67" s="250"/>
      <c r="F67" s="250"/>
      <c r="G67" s="250"/>
      <c r="H67" s="250"/>
      <c r="I67" s="250"/>
      <c r="J67" s="250"/>
      <c r="K67" s="251"/>
      <c r="L67" s="255" t="s">
        <v>60</v>
      </c>
      <c r="M67" s="255"/>
      <c r="N67" s="255"/>
      <c r="O67" s="255"/>
      <c r="P67" s="255"/>
      <c r="Q67" s="255"/>
      <c r="R67" s="256"/>
      <c r="S67" s="152">
        <f>IF($L67="","",IF(COUNTIFS($F$22:$F$60,$L67,S$22:S$60,"&gt;0")=0,"",COUNTIFS($F$22:$F$60,$L67,S$22:S$60,"&gt;0")))</f>
        <v>1</v>
      </c>
      <c r="T67" s="153">
        <f t="shared" ref="T67:AW71" si="4">IF($L67="","",IF(COUNTIFS($F$22:$F$60,$L67,T$22:T$60,"&gt;0")=0,"",COUNTIFS($F$22:$F$60,$L67,T$22:T$60,"&gt;0")))</f>
        <v>1</v>
      </c>
      <c r="U67" s="153">
        <f t="shared" si="4"/>
        <v>1</v>
      </c>
      <c r="V67" s="153">
        <f t="shared" si="4"/>
        <v>1</v>
      </c>
      <c r="W67" s="153">
        <f t="shared" si="4"/>
        <v>1</v>
      </c>
      <c r="X67" s="153">
        <f t="shared" si="4"/>
        <v>1</v>
      </c>
      <c r="Y67" s="154">
        <f t="shared" si="4"/>
        <v>1</v>
      </c>
      <c r="Z67" s="155">
        <f t="shared" si="4"/>
        <v>1</v>
      </c>
      <c r="AA67" s="153">
        <f t="shared" si="4"/>
        <v>1</v>
      </c>
      <c r="AB67" s="153">
        <f t="shared" si="4"/>
        <v>1</v>
      </c>
      <c r="AC67" s="153">
        <f t="shared" si="4"/>
        <v>1</v>
      </c>
      <c r="AD67" s="153">
        <f t="shared" si="4"/>
        <v>1</v>
      </c>
      <c r="AE67" s="153">
        <f t="shared" si="4"/>
        <v>1</v>
      </c>
      <c r="AF67" s="154">
        <f t="shared" si="4"/>
        <v>1</v>
      </c>
      <c r="AG67" s="153">
        <f t="shared" si="4"/>
        <v>1</v>
      </c>
      <c r="AH67" s="153">
        <f t="shared" si="4"/>
        <v>1</v>
      </c>
      <c r="AI67" s="153">
        <f t="shared" si="4"/>
        <v>1</v>
      </c>
      <c r="AJ67" s="153">
        <f t="shared" si="4"/>
        <v>1</v>
      </c>
      <c r="AK67" s="153">
        <f t="shared" si="4"/>
        <v>1</v>
      </c>
      <c r="AL67" s="153">
        <f t="shared" si="4"/>
        <v>1</v>
      </c>
      <c r="AM67" s="154">
        <f t="shared" si="4"/>
        <v>1</v>
      </c>
      <c r="AN67" s="153">
        <f t="shared" si="4"/>
        <v>1</v>
      </c>
      <c r="AO67" s="153">
        <f t="shared" si="4"/>
        <v>1</v>
      </c>
      <c r="AP67" s="153">
        <f t="shared" si="4"/>
        <v>1</v>
      </c>
      <c r="AQ67" s="153">
        <f t="shared" si="4"/>
        <v>1</v>
      </c>
      <c r="AR67" s="153">
        <f t="shared" si="4"/>
        <v>1</v>
      </c>
      <c r="AS67" s="153">
        <f t="shared" si="4"/>
        <v>1</v>
      </c>
      <c r="AT67" s="154">
        <f t="shared" si="4"/>
        <v>1</v>
      </c>
      <c r="AU67" s="153" t="str">
        <f t="shared" si="4"/>
        <v/>
      </c>
      <c r="AV67" s="153" t="str">
        <f t="shared" si="4"/>
        <v/>
      </c>
      <c r="AW67" s="154" t="str">
        <f t="shared" si="4"/>
        <v/>
      </c>
      <c r="AX67" s="431"/>
      <c r="AY67" s="432"/>
      <c r="AZ67" s="432"/>
      <c r="BA67" s="433"/>
      <c r="BB67" s="422"/>
      <c r="BC67" s="423"/>
      <c r="BD67" s="423"/>
      <c r="BE67" s="423"/>
      <c r="BF67" s="424"/>
    </row>
    <row r="68" spans="2:73" ht="18.75" customHeight="1" x14ac:dyDescent="0.45">
      <c r="B68" s="249"/>
      <c r="C68" s="250"/>
      <c r="D68" s="250"/>
      <c r="E68" s="250"/>
      <c r="F68" s="250"/>
      <c r="G68" s="250"/>
      <c r="H68" s="250"/>
      <c r="I68" s="250"/>
      <c r="J68" s="250"/>
      <c r="K68" s="251"/>
      <c r="L68" s="257" t="s">
        <v>5</v>
      </c>
      <c r="M68" s="257"/>
      <c r="N68" s="257"/>
      <c r="O68" s="257"/>
      <c r="P68" s="257"/>
      <c r="Q68" s="257"/>
      <c r="R68" s="258"/>
      <c r="S68" s="143">
        <f t="shared" ref="S68:AH71" si="5">IF($L68="","",IF(COUNTIFS($F$22:$F$60,$L68,S$22:S$60,"&gt;0")=0,"",COUNTIFS($F$22:$F$60,$L68,S$22:S$60,"&gt;0")))</f>
        <v>1</v>
      </c>
      <c r="T68" s="144">
        <f>IF($L68="","",IF(COUNTIFS($F$22:$F$60,$L68,T$22:T$60,"&gt;0")=0,"",COUNTIFS($F$22:$F$60,$L68,T$22:T$60,"&gt;0")))</f>
        <v>1</v>
      </c>
      <c r="U68" s="144">
        <f t="shared" si="5"/>
        <v>1</v>
      </c>
      <c r="V68" s="144">
        <f t="shared" si="5"/>
        <v>1</v>
      </c>
      <c r="W68" s="144">
        <f t="shared" si="5"/>
        <v>1</v>
      </c>
      <c r="X68" s="144">
        <f t="shared" si="5"/>
        <v>1</v>
      </c>
      <c r="Y68" s="145">
        <f t="shared" si="5"/>
        <v>1</v>
      </c>
      <c r="Z68" s="156">
        <f t="shared" si="5"/>
        <v>1</v>
      </c>
      <c r="AA68" s="144">
        <f t="shared" si="5"/>
        <v>1</v>
      </c>
      <c r="AB68" s="144">
        <f t="shared" si="5"/>
        <v>1</v>
      </c>
      <c r="AC68" s="144">
        <f t="shared" si="5"/>
        <v>1</v>
      </c>
      <c r="AD68" s="144">
        <f t="shared" si="5"/>
        <v>1</v>
      </c>
      <c r="AE68" s="144">
        <f t="shared" si="5"/>
        <v>1</v>
      </c>
      <c r="AF68" s="145">
        <f t="shared" si="5"/>
        <v>1</v>
      </c>
      <c r="AG68" s="144">
        <f t="shared" si="5"/>
        <v>1</v>
      </c>
      <c r="AH68" s="144">
        <f t="shared" si="5"/>
        <v>1</v>
      </c>
      <c r="AI68" s="144">
        <f t="shared" si="4"/>
        <v>1</v>
      </c>
      <c r="AJ68" s="144">
        <f t="shared" si="4"/>
        <v>1</v>
      </c>
      <c r="AK68" s="144">
        <f t="shared" si="4"/>
        <v>1</v>
      </c>
      <c r="AL68" s="144">
        <f t="shared" si="4"/>
        <v>1</v>
      </c>
      <c r="AM68" s="145">
        <f t="shared" si="4"/>
        <v>1</v>
      </c>
      <c r="AN68" s="144">
        <f t="shared" si="4"/>
        <v>1</v>
      </c>
      <c r="AO68" s="144">
        <f t="shared" si="4"/>
        <v>1</v>
      </c>
      <c r="AP68" s="144">
        <f t="shared" si="4"/>
        <v>1</v>
      </c>
      <c r="AQ68" s="144">
        <f t="shared" si="4"/>
        <v>1</v>
      </c>
      <c r="AR68" s="144">
        <f t="shared" si="4"/>
        <v>1</v>
      </c>
      <c r="AS68" s="144">
        <f t="shared" si="4"/>
        <v>1</v>
      </c>
      <c r="AT68" s="145">
        <f t="shared" si="4"/>
        <v>1</v>
      </c>
      <c r="AU68" s="144" t="str">
        <f t="shared" si="4"/>
        <v/>
      </c>
      <c r="AV68" s="144" t="str">
        <f t="shared" si="4"/>
        <v/>
      </c>
      <c r="AW68" s="145" t="str">
        <f t="shared" si="4"/>
        <v/>
      </c>
      <c r="AX68" s="431"/>
      <c r="AY68" s="432"/>
      <c r="AZ68" s="432"/>
      <c r="BA68" s="433"/>
      <c r="BB68" s="422"/>
      <c r="BC68" s="423"/>
      <c r="BD68" s="423"/>
      <c r="BE68" s="423"/>
      <c r="BF68" s="424"/>
    </row>
    <row r="69" spans="2:73" ht="18.75" customHeight="1" x14ac:dyDescent="0.45">
      <c r="B69" s="249"/>
      <c r="C69" s="250"/>
      <c r="D69" s="250"/>
      <c r="E69" s="250"/>
      <c r="F69" s="250"/>
      <c r="G69" s="250"/>
      <c r="H69" s="250"/>
      <c r="I69" s="250"/>
      <c r="J69" s="250"/>
      <c r="K69" s="251"/>
      <c r="L69" s="257" t="s">
        <v>61</v>
      </c>
      <c r="M69" s="257"/>
      <c r="N69" s="257"/>
      <c r="O69" s="257"/>
      <c r="P69" s="257"/>
      <c r="Q69" s="257"/>
      <c r="R69" s="258"/>
      <c r="S69" s="143">
        <f t="shared" si="5"/>
        <v>2</v>
      </c>
      <c r="T69" s="144">
        <f t="shared" si="4"/>
        <v>2</v>
      </c>
      <c r="U69" s="144">
        <f t="shared" si="4"/>
        <v>2</v>
      </c>
      <c r="V69" s="144">
        <f t="shared" si="4"/>
        <v>2</v>
      </c>
      <c r="W69" s="144">
        <f t="shared" si="4"/>
        <v>2</v>
      </c>
      <c r="X69" s="144">
        <f>IF($L69="","",IF(COUNTIFS($F$22:$F$60,$L69,X$22:X$60,"&gt;0")=0,"",COUNTIFS($F$22:$F$60,$L69,X$22:X$60,"&gt;0")))</f>
        <v>2</v>
      </c>
      <c r="Y69" s="145">
        <f t="shared" si="4"/>
        <v>2</v>
      </c>
      <c r="Z69" s="156">
        <f t="shared" si="4"/>
        <v>2</v>
      </c>
      <c r="AA69" s="144">
        <f t="shared" si="4"/>
        <v>2</v>
      </c>
      <c r="AB69" s="144">
        <f t="shared" si="4"/>
        <v>2</v>
      </c>
      <c r="AC69" s="144">
        <f t="shared" si="4"/>
        <v>2</v>
      </c>
      <c r="AD69" s="144">
        <f t="shared" si="4"/>
        <v>2</v>
      </c>
      <c r="AE69" s="144">
        <f t="shared" si="4"/>
        <v>2</v>
      </c>
      <c r="AF69" s="145">
        <f t="shared" si="4"/>
        <v>2</v>
      </c>
      <c r="AG69" s="144">
        <f t="shared" si="4"/>
        <v>2</v>
      </c>
      <c r="AH69" s="144">
        <f t="shared" si="4"/>
        <v>2</v>
      </c>
      <c r="AI69" s="144">
        <f t="shared" si="4"/>
        <v>2</v>
      </c>
      <c r="AJ69" s="144">
        <f t="shared" si="4"/>
        <v>2</v>
      </c>
      <c r="AK69" s="144">
        <f t="shared" si="4"/>
        <v>2</v>
      </c>
      <c r="AL69" s="144">
        <f t="shared" si="4"/>
        <v>2</v>
      </c>
      <c r="AM69" s="145">
        <f t="shared" si="4"/>
        <v>2</v>
      </c>
      <c r="AN69" s="144">
        <f t="shared" si="4"/>
        <v>2</v>
      </c>
      <c r="AO69" s="144">
        <f t="shared" si="4"/>
        <v>2</v>
      </c>
      <c r="AP69" s="144">
        <f t="shared" si="4"/>
        <v>2</v>
      </c>
      <c r="AQ69" s="144">
        <f t="shared" si="4"/>
        <v>2</v>
      </c>
      <c r="AR69" s="144">
        <f t="shared" si="4"/>
        <v>2</v>
      </c>
      <c r="AS69" s="144">
        <f t="shared" si="4"/>
        <v>2</v>
      </c>
      <c r="AT69" s="145">
        <f t="shared" si="4"/>
        <v>2</v>
      </c>
      <c r="AU69" s="144" t="str">
        <f t="shared" si="4"/>
        <v/>
      </c>
      <c r="AV69" s="144" t="str">
        <f t="shared" si="4"/>
        <v/>
      </c>
      <c r="AW69" s="145" t="str">
        <f t="shared" si="4"/>
        <v/>
      </c>
      <c r="AX69" s="431"/>
      <c r="AY69" s="432"/>
      <c r="AZ69" s="432"/>
      <c r="BA69" s="433"/>
      <c r="BB69" s="422"/>
      <c r="BC69" s="423"/>
      <c r="BD69" s="423"/>
      <c r="BE69" s="423"/>
      <c r="BF69" s="424"/>
    </row>
    <row r="70" spans="2:73" ht="18.75" customHeight="1" x14ac:dyDescent="0.45">
      <c r="B70" s="249"/>
      <c r="C70" s="250"/>
      <c r="D70" s="250"/>
      <c r="E70" s="250"/>
      <c r="F70" s="250"/>
      <c r="G70" s="250"/>
      <c r="H70" s="250"/>
      <c r="I70" s="250"/>
      <c r="J70" s="250"/>
      <c r="K70" s="251"/>
      <c r="L70" s="257" t="s">
        <v>62</v>
      </c>
      <c r="M70" s="257"/>
      <c r="N70" s="257"/>
      <c r="O70" s="257"/>
      <c r="P70" s="257"/>
      <c r="Q70" s="257"/>
      <c r="R70" s="258"/>
      <c r="S70" s="143">
        <f t="shared" si="5"/>
        <v>1</v>
      </c>
      <c r="T70" s="144">
        <f t="shared" si="4"/>
        <v>1</v>
      </c>
      <c r="U70" s="144">
        <f t="shared" si="4"/>
        <v>1</v>
      </c>
      <c r="V70" s="144">
        <f t="shared" si="4"/>
        <v>1</v>
      </c>
      <c r="W70" s="144">
        <f t="shared" si="4"/>
        <v>1</v>
      </c>
      <c r="X70" s="144">
        <f t="shared" si="4"/>
        <v>1</v>
      </c>
      <c r="Y70" s="145">
        <f t="shared" si="4"/>
        <v>1</v>
      </c>
      <c r="Z70" s="156">
        <f t="shared" si="4"/>
        <v>1</v>
      </c>
      <c r="AA70" s="144">
        <f t="shared" si="4"/>
        <v>1</v>
      </c>
      <c r="AB70" s="144">
        <f t="shared" si="4"/>
        <v>1</v>
      </c>
      <c r="AC70" s="144">
        <f t="shared" si="4"/>
        <v>1</v>
      </c>
      <c r="AD70" s="144">
        <f t="shared" si="4"/>
        <v>1</v>
      </c>
      <c r="AE70" s="144">
        <f t="shared" si="4"/>
        <v>1</v>
      </c>
      <c r="AF70" s="145">
        <f t="shared" si="4"/>
        <v>1</v>
      </c>
      <c r="AG70" s="144">
        <f t="shared" si="4"/>
        <v>1</v>
      </c>
      <c r="AH70" s="144">
        <f t="shared" si="4"/>
        <v>1</v>
      </c>
      <c r="AI70" s="144">
        <f t="shared" si="4"/>
        <v>1</v>
      </c>
      <c r="AJ70" s="144">
        <f t="shared" si="4"/>
        <v>1</v>
      </c>
      <c r="AK70" s="144">
        <f t="shared" si="4"/>
        <v>1</v>
      </c>
      <c r="AL70" s="144">
        <f t="shared" si="4"/>
        <v>1</v>
      </c>
      <c r="AM70" s="145">
        <f t="shared" si="4"/>
        <v>1</v>
      </c>
      <c r="AN70" s="144">
        <f t="shared" si="4"/>
        <v>1</v>
      </c>
      <c r="AO70" s="144">
        <f t="shared" si="4"/>
        <v>1</v>
      </c>
      <c r="AP70" s="144">
        <f t="shared" si="4"/>
        <v>1</v>
      </c>
      <c r="AQ70" s="144">
        <f t="shared" si="4"/>
        <v>1</v>
      </c>
      <c r="AR70" s="144">
        <f t="shared" si="4"/>
        <v>1</v>
      </c>
      <c r="AS70" s="144">
        <f t="shared" si="4"/>
        <v>1</v>
      </c>
      <c r="AT70" s="145">
        <f t="shared" si="4"/>
        <v>1</v>
      </c>
      <c r="AU70" s="144" t="str">
        <f t="shared" si="4"/>
        <v/>
      </c>
      <c r="AV70" s="144" t="str">
        <f t="shared" si="4"/>
        <v/>
      </c>
      <c r="AW70" s="145" t="str">
        <f t="shared" si="4"/>
        <v/>
      </c>
      <c r="AX70" s="431"/>
      <c r="AY70" s="432"/>
      <c r="AZ70" s="432"/>
      <c r="BA70" s="433"/>
      <c r="BB70" s="422"/>
      <c r="BC70" s="423"/>
      <c r="BD70" s="423"/>
      <c r="BE70" s="423"/>
      <c r="BF70" s="424"/>
    </row>
    <row r="71" spans="2:73" ht="18.75" customHeight="1" thickBot="1" x14ac:dyDescent="0.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434"/>
      <c r="AY71" s="435"/>
      <c r="AZ71" s="435"/>
      <c r="BA71" s="436"/>
      <c r="BB71" s="425"/>
      <c r="BC71" s="426"/>
      <c r="BD71" s="426"/>
      <c r="BE71" s="426"/>
      <c r="BF71" s="427"/>
    </row>
    <row r="72" spans="2:73" ht="13.5" customHeight="1" x14ac:dyDescent="0.45">
      <c r="C72" s="18"/>
      <c r="D72" s="18"/>
      <c r="E72" s="18"/>
      <c r="F72" s="18"/>
      <c r="G72" s="26"/>
      <c r="H72" s="27"/>
      <c r="AF72" s="9"/>
    </row>
    <row r="73" spans="2:73" ht="11.4" customHeight="1" x14ac:dyDescent="0.45">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5">
      <c r="C75" s="15"/>
      <c r="D75" s="15"/>
      <c r="E75" s="15"/>
      <c r="F75" s="15"/>
      <c r="G75" s="15"/>
      <c r="H75" s="9"/>
      <c r="I75" s="9"/>
    </row>
    <row r="76" spans="2:73" ht="20.25" customHeight="1" x14ac:dyDescent="0.45">
      <c r="C76" s="15"/>
      <c r="D76" s="15"/>
      <c r="E76" s="15"/>
      <c r="F76" s="15"/>
      <c r="G76" s="15"/>
      <c r="H76" s="9"/>
      <c r="I76" s="9"/>
    </row>
    <row r="77" spans="2:73" ht="20.25" customHeight="1" x14ac:dyDescent="0.45">
      <c r="C77" s="9"/>
      <c r="D77" s="9"/>
      <c r="E77" s="9"/>
      <c r="F77" s="9"/>
      <c r="G77" s="9"/>
    </row>
    <row r="78" spans="2:73" ht="20.25" customHeight="1" x14ac:dyDescent="0.45">
      <c r="C78" s="9"/>
      <c r="D78" s="9"/>
      <c r="E78" s="9"/>
      <c r="F78" s="9"/>
      <c r="G78" s="9"/>
    </row>
    <row r="79" spans="2:73" ht="20.25" customHeight="1" x14ac:dyDescent="0.45">
      <c r="C79" s="9"/>
      <c r="D79" s="9"/>
      <c r="E79" s="9"/>
      <c r="F79" s="9"/>
      <c r="G79" s="9"/>
    </row>
    <row r="80" spans="2:73" ht="20.25" customHeight="1" x14ac:dyDescent="0.45">
      <c r="C80" s="9"/>
      <c r="D80" s="9"/>
      <c r="E80" s="9"/>
      <c r="F80" s="9"/>
      <c r="G80" s="9"/>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3:BA24">
    <cfRule type="expression" dxfId="14" priority="27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1">
    <cfRule type="expression" dxfId="1" priority="295">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0"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0" zoomScaleNormal="70" workbookViewId="0"/>
  </sheetViews>
  <sheetFormatPr defaultColWidth="9" defaultRowHeight="26.4" x14ac:dyDescent="0.45"/>
  <cols>
    <col min="1" max="1" width="1.59765625" style="65" customWidth="1"/>
    <col min="2" max="2" width="5.59765625" style="64" customWidth="1"/>
    <col min="3" max="3" width="10.59765625" style="64" customWidth="1"/>
    <col min="4" max="4" width="3.3984375" style="64" bestFit="1" customWidth="1"/>
    <col min="5" max="5" width="15.59765625" style="65" customWidth="1"/>
    <col min="6" max="6" width="3.3984375" style="65" bestFit="1" customWidth="1"/>
    <col min="7" max="7" width="15.59765625" style="65" customWidth="1"/>
    <col min="8" max="8" width="3.3984375" style="65" bestFit="1" customWidth="1"/>
    <col min="9" max="9" width="15.59765625" style="64" customWidth="1"/>
    <col min="10" max="10" width="3.3984375" style="65" bestFit="1" customWidth="1"/>
    <col min="11" max="11" width="15.59765625" style="65" customWidth="1"/>
    <col min="12" max="12" width="3.3984375" style="65" customWidth="1"/>
    <col min="13" max="13" width="15.59765625" style="65" customWidth="1"/>
    <col min="14" max="14" width="3.3984375" style="65" customWidth="1"/>
    <col min="15" max="15" width="15.59765625" style="65" customWidth="1"/>
    <col min="16" max="16" width="3.3984375" style="65" customWidth="1"/>
    <col min="17" max="17" width="15.59765625" style="65" customWidth="1"/>
    <col min="18" max="18" width="3.3984375" style="65" customWidth="1"/>
    <col min="19" max="19" width="15.59765625" style="65" customWidth="1"/>
    <col min="20" max="20" width="3.3984375" style="65" customWidth="1"/>
    <col min="21" max="21" width="15.59765625" style="65" customWidth="1"/>
    <col min="22" max="22" width="3.3984375" style="65" customWidth="1"/>
    <col min="23" max="23" width="50.59765625" style="65" customWidth="1"/>
    <col min="24" max="16384" width="9" style="65"/>
  </cols>
  <sheetData>
    <row r="1" spans="2:23" x14ac:dyDescent="0.45">
      <c r="B1" s="63" t="s">
        <v>69</v>
      </c>
    </row>
    <row r="2" spans="2:23" x14ac:dyDescent="0.45">
      <c r="B2" s="66" t="s">
        <v>70</v>
      </c>
      <c r="E2" s="67"/>
      <c r="I2" s="68"/>
    </row>
    <row r="3" spans="2:23" x14ac:dyDescent="0.45">
      <c r="B3" s="68" t="s">
        <v>145</v>
      </c>
      <c r="E3" s="67" t="s">
        <v>149</v>
      </c>
      <c r="I3" s="68"/>
    </row>
    <row r="4" spans="2:23" x14ac:dyDescent="0.45">
      <c r="B4" s="66"/>
      <c r="E4" s="412" t="s">
        <v>52</v>
      </c>
      <c r="F4" s="412"/>
      <c r="G4" s="412"/>
      <c r="H4" s="412"/>
      <c r="I4" s="412"/>
      <c r="J4" s="412"/>
      <c r="K4" s="412"/>
      <c r="M4" s="412" t="s">
        <v>51</v>
      </c>
      <c r="N4" s="412"/>
      <c r="O4" s="412"/>
      <c r="Q4" s="412" t="s">
        <v>82</v>
      </c>
      <c r="R4" s="412"/>
      <c r="S4" s="412"/>
      <c r="T4" s="412"/>
      <c r="U4" s="412"/>
      <c r="W4" s="412" t="s">
        <v>148</v>
      </c>
    </row>
    <row r="5" spans="2:23" x14ac:dyDescent="0.45">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5">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5">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5">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5">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5">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5">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5">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5">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5">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5">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5">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5">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5">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5">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5">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5">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5">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x14ac:dyDescent="0.45">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x14ac:dyDescent="0.45">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x14ac:dyDescent="0.45">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5">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5">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5">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5">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5">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5">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5">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5">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5">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5">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5">
      <c r="C36" s="72"/>
    </row>
    <row r="37" spans="2:23" x14ac:dyDescent="0.45">
      <c r="C37" s="65" t="s">
        <v>160</v>
      </c>
    </row>
    <row r="38" spans="2:23" x14ac:dyDescent="0.45">
      <c r="C38" s="65" t="s">
        <v>161</v>
      </c>
    </row>
    <row r="39" spans="2:23" x14ac:dyDescent="0.45">
      <c r="C39" s="65" t="s">
        <v>162</v>
      </c>
    </row>
    <row r="40" spans="2:23" x14ac:dyDescent="0.45">
      <c r="C40" s="65" t="s">
        <v>163</v>
      </c>
    </row>
    <row r="41" spans="2:23" x14ac:dyDescent="0.45">
      <c r="C41" s="66" t="s">
        <v>209</v>
      </c>
    </row>
    <row r="42" spans="2:23" x14ac:dyDescent="0.45">
      <c r="C42" s="66"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茂野　哲也</cp:lastModifiedBy>
  <cp:lastPrinted>2024-07-16T05:52:42Z</cp:lastPrinted>
  <dcterms:created xsi:type="dcterms:W3CDTF">2020-01-14T23:47:53Z</dcterms:created>
  <dcterms:modified xsi:type="dcterms:W3CDTF">2024-07-16T05:52:54Z</dcterms:modified>
</cp:coreProperties>
</file>