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6_市町村係\Ｒ６★市町村係（業務分類別）\04_財政\02_財政関係　←財ヒア含む\02_照会\070131_令和４年度財政状況資料集の作成について（２回目再出力後）\05確認依頼\03関係市町から\10深川市○\"/>
    </mc:Choice>
  </mc:AlternateContent>
  <bookViews>
    <workbookView xWindow="-120" yWindow="-120" windowWidth="29040" windowHeight="15840" tabRatio="859" firstSheet="1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C35" i="10"/>
  <c r="CO34" i="10"/>
  <c r="BW34" i="10"/>
  <c r="BW35" i="10" s="1"/>
  <c r="BW36" i="10" s="1"/>
  <c r="BW37" i="10" s="1"/>
  <c r="BW38" i="10" s="1"/>
  <c r="BW39" i="10" s="1"/>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s="1"/>
</calcChain>
</file>

<file path=xl/sharedStrings.xml><?xml version="1.0" encoding="utf-8"?>
<sst xmlns="http://schemas.openxmlformats.org/spreadsheetml/2006/main" count="1078" uniqueCount="599">
  <si>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</si>
  <si>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</si>
  <si>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</si>
  <si>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</si>
  <si>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</si>
  <si>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</si>
  <si>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</si>
  <si>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</si>
  <si>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</si>
  <si>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</si>
  <si>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</si>
  <si>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</si>
  <si>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</si>
  <si>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</si>
  <si>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</si>
  <si>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</si>
  <si>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</si>
  <si>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</si>
  <si>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</si>
  <si>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</si>
  <si>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</si>
  <si>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</si>
  <si>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</si>
  <si>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</si>
  <si>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</si>
  <si>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</si>
  <si>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</si>
  <si>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</si>
  <si>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</si>
  <si>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</si>
  <si>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</si>
  <si>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</si>
  <si>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</si>
  <si>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</si>
  <si>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</si>
  <si>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</si>
  <si>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</si>
  <si>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</si>
  <si>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</si>
  <si>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</si>
  <si>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</si>
  <si>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</si>
  <si>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</si>
  <si>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</si>
  <si>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</si>
  <si>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</si>
  <si>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</si>
  <si>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</si>
  <si>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</si>
  <si>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</si>
  <si>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</si>
  <si>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</si>
  <si>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</si>
  <si>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</si>
  <si>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</si>
  <si>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</si>
  <si>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</si>
  <si>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</si>
  <si>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</si>
  <si>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</si>
  <si>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</si>
  <si>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</si>
  <si>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</si>
  <si>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</si>
  <si>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</si>
  <si>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</si>
  <si>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</si>
  <si>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</si>
  <si>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</si>
  <si>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</si>
  <si>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</si>
  <si>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</si>
  <si>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</si>
  <si>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</si>
  <si>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</si>
  <si>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</si>
  <si>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</si>
  <si>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</si>
  <si>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</si>
  <si>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</si>
  <si>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</si>
  <si>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</si>
  <si>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</si>
  <si>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</si>
  <si>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</si>
  <si>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</si>
  <si>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</si>
  <si>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</si>
  <si>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</si>
  <si>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</si>
  <si>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</si>
  <si>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</si>
  <si>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</si>
  <si>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</si>
  <si>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</si>
  <si>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</si>
  <si>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</si>
  <si>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</si>
  <si>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</si>
  <si>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深川市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</si>
  <si>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</si>
  <si>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</si>
  <si>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</si>
  <si>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</si>
  <si>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</si>
  <si>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</si>
  <si>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</si>
  <si>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</si>
  <si>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</si>
  <si>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</si>
  <si>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</si>
  <si>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</si>
  <si>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</si>
  <si>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</si>
  <si>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</si>
  <si>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</si>
  <si>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</si>
  <si>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</si>
  <si>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</si>
  <si>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</si>
  <si>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</si>
  <si>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</si>
  <si>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</si>
  <si>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</si>
  <si>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</si>
  <si>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</si>
  <si>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</si>
  <si>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</si>
  <si>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</si>
  <si>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</si>
  <si>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</si>
  <si>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</si>
  <si>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</si>
  <si>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</si>
  <si>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</si>
  <si>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</si>
  <si>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</si>
  <si>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</si>
  <si>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</si>
  <si>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</si>
  <si>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</si>
  <si>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</si>
  <si>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</si>
  <si>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</si>
  <si>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</si>
  <si>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</si>
  <si>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</si>
  <si>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</si>
  <si>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</si>
  <si>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</si>
  <si>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</si>
  <si>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</si>
  <si>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</si>
  <si>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</si>
  <si>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</si>
  <si>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</si>
  <si>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</si>
  <si>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</si>
  <si>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</si>
  <si>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</si>
  <si>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</si>
  <si>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</si>
  <si>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</si>
  <si>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</si>
  <si>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</si>
  <si>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</si>
  <si>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</si>
  <si>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</si>
  <si>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</si>
  <si>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</si>
  <si>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</si>
  <si>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</si>
  <si>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</si>
  <si>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</si>
  <si>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</si>
  <si>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</si>
  <si>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</si>
  <si>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</si>
  <si>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</si>
  <si>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</si>
  <si>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</si>
  <si>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</si>
  <si>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</si>
  <si>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</si>
  <si>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</si>
  <si>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</si>
  <si>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</si>
  <si>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</si>
  <si>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</si>
  <si>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</si>
  <si>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</si>
  <si>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</si>
  <si>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</si>
  <si>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</si>
  <si>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</si>
  <si>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</si>
  <si>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</si>
  <si>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</si>
  <si>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</si>
  <si>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</si>
  <si>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</si>
  <si>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</si>
  <si>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</si>
  <si>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</si>
  <si>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</si>
  <si>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</si>
  <si>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</si>
  <si>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</si>
  <si>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</si>
  <si>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</si>
  <si>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</si>
  <si>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</si>
  <si>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</si>
  <si>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</si>
  <si>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</si>
  <si>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</si>
  <si>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北海道深川市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</si>
  <si>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</si>
  <si>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</si>
  <si>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</si>
  <si>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</si>
  <si>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</si>
  <si>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</si>
  <si>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</si>
  <si>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</si>
  <si>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</si>
  <si>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</si>
  <si>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</si>
  <si>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</si>
  <si>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</si>
  <si>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</si>
  <si>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</si>
  <si>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</si>
  <si>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</si>
  <si>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</si>
  <si>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</si>
  <si>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</si>
  <si>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</si>
  <si>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</si>
  <si>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</si>
  <si>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</si>
  <si>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</si>
  <si>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</si>
  <si>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</si>
  <si>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</si>
  <si>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</si>
  <si>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</si>
  <si>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</si>
  <si>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</si>
  <si>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</si>
  <si>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</si>
  <si>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</si>
  <si>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</si>
  <si>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</si>
  <si>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</si>
  <si>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</si>
  <si>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</si>
  <si>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</si>
  <si>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</si>
  <si>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</si>
  <si>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</si>
  <si>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</si>
  <si>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</si>
  <si>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</si>
  <si>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</si>
  <si>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</si>
  <si>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</si>
  <si>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</si>
  <si>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</si>
  <si>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</si>
  <si>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</si>
  <si>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</si>
  <si>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</si>
  <si>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</si>
  <si>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</si>
  <si>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</si>
  <si>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</si>
  <si>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</si>
  <si>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</si>
  <si>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</si>
  <si>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</si>
  <si>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</si>
  <si>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</si>
  <si>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</si>
  <si>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</si>
  <si>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</si>
  <si>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</si>
  <si>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</si>
  <si>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</si>
  <si>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</si>
  <si>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</si>
  <si>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</si>
  <si>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</si>
  <si>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</si>
  <si>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</si>
  <si>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</si>
  <si>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</si>
  <si>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</si>
  <si>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</si>
  <si>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</si>
  <si>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</si>
  <si>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</si>
  <si>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</si>
  <si>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</si>
  <si>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</si>
  <si>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</si>
  <si>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</si>
  <si>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</si>
  <si>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</si>
  <si>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</si>
  <si>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</si>
  <si>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</si>
  <si>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</si>
  <si>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</si>
  <si>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</si>
  <si>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</si>
  <si>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</si>
  <si>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</si>
  <si>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</si>
  <si>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</si>
  <si>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</si>
  <si>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</si>
  <si>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</si>
  <si>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</si>
  <si>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</si>
  <si>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</si>
  <si>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</si>
  <si>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</si>
  <si>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</si>
  <si>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</si>
  <si>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</si>
  <si>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</si>
  <si>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</si>
  <si>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</si>
  <si>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</si>
  <si>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</si>
  <si>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</si>
  <si>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</si>
  <si>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</si>
  <si>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</si>
  <si>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</si>
  <si>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</si>
  <si>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</si>
  <si>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</si>
  <si>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</si>
  <si>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</si>
  <si>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</si>
  <si>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</si>
  <si>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</si>
  <si>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</si>
  <si>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</si>
  <si>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</si>
  <si>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</si>
  <si>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</si>
  <si>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</si>
  <si>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</si>
  <si>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</si>
  <si>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</si>
  <si>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</si>
  <si>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</si>
  <si>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</si>
  <si>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</si>
  <si>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</si>
  <si>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</si>
  <si>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</si>
  <si>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</si>
  <si>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</si>
  <si>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</si>
  <si>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</si>
  <si>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北海道深川市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</si>
  <si>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</si>
  <si>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</si>
  <si>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</si>
  <si>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</si>
  <si>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</si>
  <si>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</si>
  <si>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</si>
  <si>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</si>
  <si>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</si>
  <si>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</si>
  <si>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</si>
  <si>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</si>
  <si>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</si>
  <si>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</si>
  <si>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</si>
  <si>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</si>
  <si>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</si>
  <si>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</si>
  <si>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</si>
  <si>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</si>
  <si>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</si>
  <si>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</si>
  <si>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</si>
  <si>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</si>
  <si>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</si>
  <si>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</si>
  <si>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</si>
  <si>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</si>
  <si>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</si>
  <si>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</si>
  <si>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</si>
  <si>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</si>
  <si>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</si>
  <si>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</si>
  <si>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</si>
  <si>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</si>
  <si>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</si>
  <si>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病院事業会計</t>
    <phoneticPr fontId="5"/>
  </si>
  <si>
    <t>農業集落排水事業特別会計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</si>
  <si>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</si>
  <si>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</si>
  <si>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</si>
  <si>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</si>
  <si>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</si>
  <si>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</si>
  <si>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</si>
  <si>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</si>
  <si>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</si>
  <si>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</si>
  <si>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</si>
  <si>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</si>
  <si>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</si>
  <si>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</si>
  <si>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</si>
  <si>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</si>
  <si>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</si>
  <si>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</si>
  <si>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</si>
  <si>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</si>
  <si>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</si>
  <si>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</si>
  <si>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</si>
  <si>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</si>
  <si>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</si>
  <si>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</si>
  <si>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</si>
  <si>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</si>
  <si>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</si>
  <si>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</si>
  <si>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</si>
  <si>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</si>
  <si>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</si>
  <si>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</si>
  <si>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</si>
  <si>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</si>
  <si>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</si>
  <si>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</si>
  <si>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</si>
  <si>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</si>
  <si>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</si>
  <si>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</si>
  <si>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</si>
  <si>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</si>
  <si>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</si>
  <si>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</si>
  <si>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</si>
  <si>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</si>
  <si>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</si>
  <si>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</si>
  <si>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</si>
  <si>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</si>
  <si>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</si>
  <si>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</si>
  <si>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</si>
  <si>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</si>
  <si>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</si>
  <si>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</si>
  <si>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</si>
  <si>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</si>
  <si>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</si>
  <si>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</si>
  <si>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</si>
  <si>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</si>
  <si>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</si>
  <si>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</si>
  <si>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</si>
  <si>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</si>
  <si>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</si>
  <si>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</si>
  <si>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</si>
  <si>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</si>
  <si>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</si>
  <si>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</si>
  <si>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</si>
  <si>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</si>
  <si>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</si>
  <si>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</si>
  <si>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</si>
  <si>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</si>
  <si>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</si>
  <si>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</si>
  <si>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</si>
  <si>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</si>
  <si>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</si>
  <si>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</si>
  <si>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</si>
  <si>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</si>
  <si>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</si>
  <si>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</si>
  <si>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</si>
  <si>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</si>
  <si>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</si>
  <si>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</si>
  <si>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</si>
  <si>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</si>
  <si>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</si>
  <si>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</si>
  <si>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</si>
  <si>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</si>
  <si>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</si>
  <si>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</si>
  <si>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</si>
  <si>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</si>
  <si>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</si>
  <si>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</si>
  <si>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</si>
  <si>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</si>
  <si>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</si>
  <si>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</si>
  <si>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</si>
  <si>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</si>
  <si>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</si>
  <si>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</si>
  <si>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</si>
  <si>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</si>
  <si>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</si>
  <si>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</si>
  <si>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</si>
  <si>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</si>
  <si>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</si>
  <si>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</si>
  <si>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</si>
  <si>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</si>
  <si>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</si>
  <si>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</si>
  <si>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</si>
  <si>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</si>
  <si>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</si>
  <si>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</si>
  <si>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</si>
  <si>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</si>
  <si>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</si>
  <si>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</si>
  <si>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</si>
  <si>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</si>
  <si>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</si>
  <si>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</si>
  <si>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</si>
  <si>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</si>
  <si>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</si>
  <si>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</si>
  <si>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</si>
  <si>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</si>
  <si>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1.84</t>
  </si>
  <si>
    <t>▲ 0.10</t>
  </si>
  <si>
    <t>▲ 2.83</t>
  </si>
  <si>
    <t>病院事業会計</t>
  </si>
  <si>
    <t>▲ 2.69</t>
  </si>
  <si>
    <t>▲ 2.49</t>
  </si>
  <si>
    <t>水道事業会計</t>
  </si>
  <si>
    <t>一般会計</t>
  </si>
  <si>
    <t>介護保険特別会計</t>
  </si>
  <si>
    <t>農業集落排水事業特別会計</t>
  </si>
  <si>
    <t>後期高齢者医療特別会計</t>
  </si>
  <si>
    <t>国民健康保険特別会計</t>
  </si>
  <si>
    <t>下水道事業特別会計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</si>
  <si>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</si>
  <si>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</si>
  <si>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</si>
  <si>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</si>
  <si>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</si>
  <si>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</si>
  <si>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</si>
  <si>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</si>
  <si>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法適用企業</t>
  </si>
  <si>
    <t>法非適用企業</t>
  </si>
  <si>
    <t>北空知衛生センター組合</t>
    <rPh sb="0" eb="3">
      <t>キタソラチ</t>
    </rPh>
    <rPh sb="3" eb="5">
      <t>エイセイ</t>
    </rPh>
    <rPh sb="9" eb="11">
      <t>クミアイ</t>
    </rPh>
    <phoneticPr fontId="2"/>
  </si>
  <si>
    <t>空知教育センター組合</t>
    <rPh sb="0" eb="4">
      <t>ソラチキョウイク</t>
    </rPh>
    <rPh sb="8" eb="10">
      <t>クミアイ</t>
    </rPh>
    <phoneticPr fontId="2"/>
  </si>
  <si>
    <t>中・北空知廃棄物処理広域連合</t>
    <rPh sb="0" eb="1">
      <t>ナカ</t>
    </rPh>
    <rPh sb="2" eb="5">
      <t>キタソラチ</t>
    </rPh>
    <rPh sb="5" eb="8">
      <t>ハイキブツ</t>
    </rPh>
    <rPh sb="8" eb="10">
      <t>ショリ</t>
    </rPh>
    <rPh sb="10" eb="14">
      <t>コウイキレンゴウ</t>
    </rPh>
    <phoneticPr fontId="2"/>
  </si>
  <si>
    <t>深川地区消防組合</t>
    <rPh sb="0" eb="8">
      <t>フカガワチクショウボウクミアイ</t>
    </rPh>
    <phoneticPr fontId="2"/>
  </si>
  <si>
    <t>北空知圏学校給食組合</t>
    <rPh sb="0" eb="10">
      <t>キタソラチケンガッコウキュウショククミアイ</t>
    </rPh>
    <phoneticPr fontId="2"/>
  </si>
  <si>
    <t>北空知広域水道企業団</t>
    <rPh sb="0" eb="10">
      <t>キタソラチコウイキスイドウキギョウダン</t>
    </rPh>
    <phoneticPr fontId="2"/>
  </si>
  <si>
    <t>株式会社 深川振興公社</t>
    <rPh sb="0" eb="4">
      <t>カブシキガイシャ</t>
    </rPh>
    <rPh sb="5" eb="11">
      <t>フカガワシンコウコウシャ</t>
    </rPh>
    <phoneticPr fontId="2"/>
  </si>
  <si>
    <t>公共施設整備基金</t>
    <rPh sb="0" eb="4">
      <t>コウキョウシセツ</t>
    </rPh>
    <rPh sb="4" eb="6">
      <t>セイビ</t>
    </rPh>
    <rPh sb="6" eb="8">
      <t>キキン</t>
    </rPh>
    <phoneticPr fontId="5"/>
  </si>
  <si>
    <t>人材育成基金</t>
    <rPh sb="0" eb="6">
      <t>ジンザイイクセイキキン</t>
    </rPh>
    <phoneticPr fontId="2"/>
  </si>
  <si>
    <t>社会福祉振興基金</t>
    <rPh sb="0" eb="8">
      <t>シャカイフクシシンコウキキン</t>
    </rPh>
    <phoneticPr fontId="2"/>
  </si>
  <si>
    <t>森林環境譲与税基金</t>
    <rPh sb="0" eb="2">
      <t>シンリン</t>
    </rPh>
    <rPh sb="2" eb="4">
      <t>カンキョウ</t>
    </rPh>
    <rPh sb="4" eb="6">
      <t>ジョウヨ</t>
    </rPh>
    <rPh sb="6" eb="7">
      <t>ゼイ</t>
    </rPh>
    <rPh sb="7" eb="9">
      <t>キキン</t>
    </rPh>
    <phoneticPr fontId="2"/>
  </si>
  <si>
    <t>水田農業確立対策基金</t>
    <rPh sb="0" eb="6">
      <t>スイデンノウギョウカクリツ</t>
    </rPh>
    <rPh sb="6" eb="10">
      <t>タイサクキキン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</si>
  <si>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</si>
  <si>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</si>
  <si>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</si>
  <si>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</si>
  <si>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</si>
  <si>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</si>
  <si>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</si>
  <si>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</si>
  <si>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実質公債費比率及び将来負担比率は、いずれも類似団体と比較し高い状態が続いている。
当市の実質公債費比率及び将来負担比率については、年度により多少の増減はあるがほぼ横ばいで推移している。
新庁舎の本体部分の工事がおおよそ完了し、今後将来負担比率や実質公債費比率の増が見込まれるため、これまで以上に公債費の適正化に取り組んでいく必要がある。</t>
    <rPh sb="97" eb="101">
      <t>ホンタイブブン</t>
    </rPh>
    <rPh sb="102" eb="104">
      <t>コウジ</t>
    </rPh>
    <rPh sb="109" eb="111">
      <t>カンリョウ</t>
    </rPh>
    <rPh sb="113" eb="115">
      <t>コンゴ</t>
    </rPh>
    <phoneticPr fontId="5"/>
  </si>
  <si>
    <t>実質公債費比率</t>
    <phoneticPr fontId="5"/>
  </si>
  <si>
    <t>将来負担比率は、前年度に比べ13.4％増加し、類似団体平均との比較は依然として高くなっている。
増加した要因としては、新庁舎の建設事業等の借入を行ったこと等によるもの。
新規に発行する地方債の総額が償還する地方債の総額を上回らないようにするなど、地方債残高を圧縮し、将来世代の負担の減少に努める。</t>
    <rPh sb="48" eb="50">
      <t>ゾウカ</t>
    </rPh>
    <rPh sb="52" eb="54">
      <t>ヨウイン</t>
    </rPh>
    <rPh sb="96" eb="98">
      <t>ソウガク</t>
    </rPh>
    <rPh sb="99" eb="101">
      <t>ショウカン</t>
    </rPh>
    <rPh sb="103" eb="106">
      <t>チホウサイ</t>
    </rPh>
    <rPh sb="107" eb="109">
      <t>ソウガク</t>
    </rPh>
    <rPh sb="110" eb="112">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</si>
</sst>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ED68-42BD-9D2D-3B025910D18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103577</c:v>
                </c:pt>
                <c:pt idx="1">
                  <c:v>118432</c:v>
                </c:pt>
                <c:pt idx="2">
                  <c:v>84223</c:v>
                </c:pt>
                <c:pt idx="3">
                  <c:v>105529</c:v>
                </c:pt>
                <c:pt idx="4">
                  <c:v>220183</c:v>
                </c:pt>
              </c:numCache>
            </c:numRef>
          </c:val>
          <c:smooth val="0"/>
          <c:extLst>
            <c:ext xmlns:c16="http://schemas.microsoft.com/office/drawing/2014/chart" uri="{C3380CC4-5D6E-409C-BE32-E72D297353CC}">
              <c16:uniqueId val="{00000001-ED68-42BD-9D2D-3B025910D18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0.72</c:v>
                </c:pt>
                <c:pt idx="1">
                  <c:v>0.63</c:v>
                </c:pt>
                <c:pt idx="2">
                  <c:v>2.87</c:v>
                </c:pt>
                <c:pt idx="3">
                  <c:v>4.7</c:v>
                </c:pt>
                <c:pt idx="4">
                  <c:v>1.32</c:v>
                </c:pt>
              </c:numCache>
            </c:numRef>
          </c:val>
          <c:extLst>
            <c:ext xmlns:c16="http://schemas.microsoft.com/office/drawing/2014/chart" uri="{C3380CC4-5D6E-409C-BE32-E72D297353CC}">
              <c16:uniqueId val="{00000000-0E1F-4AFA-A16C-13B6539F1C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5.44</c:v>
                </c:pt>
                <c:pt idx="1">
                  <c:v>5.45</c:v>
                </c:pt>
                <c:pt idx="2">
                  <c:v>5.61</c:v>
                </c:pt>
                <c:pt idx="3">
                  <c:v>6.99</c:v>
                </c:pt>
                <c:pt idx="4">
                  <c:v>7.74</c:v>
                </c:pt>
              </c:numCache>
            </c:numRef>
          </c:val>
          <c:extLst>
            <c:ext xmlns:c16="http://schemas.microsoft.com/office/drawing/2014/chart" uri="{C3380CC4-5D6E-409C-BE32-E72D297353CC}">
              <c16:uniqueId val="{00000001-0E1F-4AFA-A16C-13B6539F1CD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-1.84</c:v>
                </c:pt>
                <c:pt idx="1">
                  <c:v>-0.1</c:v>
                </c:pt>
                <c:pt idx="2">
                  <c:v>2.2200000000000002</c:v>
                </c:pt>
                <c:pt idx="3">
                  <c:v>3.61</c:v>
                </c:pt>
                <c:pt idx="4">
                  <c:v>-2.83</c:v>
                </c:pt>
              </c:numCache>
            </c:numRef>
          </c:val>
          <c:smooth val="0"/>
          <c:extLst>
            <c:ext xmlns:c16="http://schemas.microsoft.com/office/drawing/2014/chart" uri="{C3380CC4-5D6E-409C-BE32-E72D297353CC}">
              <c16:uniqueId val="{00000002-0E1F-4AFA-A16C-13B6539F1CD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160-4C1C-AC94-A591D324E7A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160-4C1C-AC94-A591D324E7AB}"/>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0.35</c:v>
                </c:pt>
                <c:pt idx="2">
                  <c:v>#N/A</c:v>
                </c:pt>
                <c:pt idx="3">
                  <c:v>0.28999999999999998</c:v>
                </c:pt>
                <c:pt idx="4">
                  <c:v>#N/A</c:v>
                </c:pt>
                <c:pt idx="5">
                  <c:v>0.12</c:v>
                </c:pt>
                <c:pt idx="6">
                  <c:v>#N/A</c:v>
                </c:pt>
                <c:pt idx="7">
                  <c:v>0.13</c:v>
                </c:pt>
                <c:pt idx="8">
                  <c:v>#N/A</c:v>
                </c:pt>
                <c:pt idx="9">
                  <c:v>0</c:v>
                </c:pt>
              </c:numCache>
            </c:numRef>
          </c:val>
          <c:extLst>
            <c:ext xmlns:c16="http://schemas.microsoft.com/office/drawing/2014/chart" uri="{C3380CC4-5D6E-409C-BE32-E72D297353CC}">
              <c16:uniqueId val="{00000002-C160-4C1C-AC94-A591D324E7AB}"/>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0.17</c:v>
                </c:pt>
                <c:pt idx="2">
                  <c:v>#N/A</c:v>
                </c:pt>
                <c:pt idx="3">
                  <c:v>0.28999999999999998</c:v>
                </c:pt>
                <c:pt idx="4">
                  <c:v>#N/A</c:v>
                </c:pt>
                <c:pt idx="5">
                  <c:v>7.0000000000000007E-2</c:v>
                </c:pt>
                <c:pt idx="6">
                  <c:v>#N/A</c:v>
                </c:pt>
                <c:pt idx="7">
                  <c:v>0.12</c:v>
                </c:pt>
                <c:pt idx="8">
                  <c:v>#N/A</c:v>
                </c:pt>
                <c:pt idx="9">
                  <c:v>0</c:v>
                </c:pt>
              </c:numCache>
            </c:numRef>
          </c:val>
          <c:extLst>
            <c:ext xmlns:c16="http://schemas.microsoft.com/office/drawing/2014/chart" uri="{C3380CC4-5D6E-409C-BE32-E72D297353CC}">
              <c16:uniqueId val="{00000003-C160-4C1C-AC94-A591D324E7A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C160-4C1C-AC94-A591D324E7AB}"/>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c:v>
                </c:pt>
                <c:pt idx="2">
                  <c:v>#N/A</c:v>
                </c:pt>
                <c:pt idx="3">
                  <c:v>0.11</c:v>
                </c:pt>
                <c:pt idx="4">
                  <c:v>#N/A</c:v>
                </c:pt>
                <c:pt idx="5">
                  <c:v>0.11</c:v>
                </c:pt>
                <c:pt idx="6">
                  <c:v>#N/A</c:v>
                </c:pt>
                <c:pt idx="7">
                  <c:v>0.13</c:v>
                </c:pt>
                <c:pt idx="8">
                  <c:v>#N/A</c:v>
                </c:pt>
                <c:pt idx="9">
                  <c:v>0.08</c:v>
                </c:pt>
              </c:numCache>
            </c:numRef>
          </c:val>
          <c:extLst>
            <c:ext xmlns:c16="http://schemas.microsoft.com/office/drawing/2014/chart" uri="{C3380CC4-5D6E-409C-BE32-E72D297353CC}">
              <c16:uniqueId val="{00000005-C160-4C1C-AC94-A591D324E7A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1.5</c:v>
                </c:pt>
                <c:pt idx="2">
                  <c:v>#N/A</c:v>
                </c:pt>
                <c:pt idx="3">
                  <c:v>0.98</c:v>
                </c:pt>
                <c:pt idx="4">
                  <c:v>#N/A</c:v>
                </c:pt>
                <c:pt idx="5">
                  <c:v>0.84</c:v>
                </c:pt>
                <c:pt idx="6">
                  <c:v>#N/A</c:v>
                </c:pt>
                <c:pt idx="7">
                  <c:v>0.46</c:v>
                </c:pt>
                <c:pt idx="8">
                  <c:v>#N/A</c:v>
                </c:pt>
                <c:pt idx="9">
                  <c:v>0.66</c:v>
                </c:pt>
              </c:numCache>
            </c:numRef>
          </c:val>
          <c:extLst>
            <c:ext xmlns:c16="http://schemas.microsoft.com/office/drawing/2014/chart" uri="{C3380CC4-5D6E-409C-BE32-E72D297353CC}">
              <c16:uniqueId val="{00000006-C160-4C1C-AC94-A591D324E7A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0.72</c:v>
                </c:pt>
                <c:pt idx="2">
                  <c:v>#N/A</c:v>
                </c:pt>
                <c:pt idx="3">
                  <c:v>0.62</c:v>
                </c:pt>
                <c:pt idx="4">
                  <c:v>#N/A</c:v>
                </c:pt>
                <c:pt idx="5">
                  <c:v>2.87</c:v>
                </c:pt>
                <c:pt idx="6">
                  <c:v>#N/A</c:v>
                </c:pt>
                <c:pt idx="7">
                  <c:v>4.6900000000000004</c:v>
                </c:pt>
                <c:pt idx="8">
                  <c:v>#N/A</c:v>
                </c:pt>
                <c:pt idx="9">
                  <c:v>1.32</c:v>
                </c:pt>
              </c:numCache>
            </c:numRef>
          </c:val>
          <c:extLst>
            <c:ext xmlns:c16="http://schemas.microsoft.com/office/drawing/2014/chart" uri="{C3380CC4-5D6E-409C-BE32-E72D297353CC}">
              <c16:uniqueId val="{00000007-C160-4C1C-AC94-A591D324E7A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3.27</c:v>
                </c:pt>
                <c:pt idx="2">
                  <c:v>#N/A</c:v>
                </c:pt>
                <c:pt idx="3">
                  <c:v>3.71</c:v>
                </c:pt>
                <c:pt idx="4">
                  <c:v>#N/A</c:v>
                </c:pt>
                <c:pt idx="5">
                  <c:v>4.1399999999999997</c:v>
                </c:pt>
                <c:pt idx="6">
                  <c:v>#N/A</c:v>
                </c:pt>
                <c:pt idx="7">
                  <c:v>3.94</c:v>
                </c:pt>
                <c:pt idx="8">
                  <c:v>#N/A</c:v>
                </c:pt>
                <c:pt idx="9">
                  <c:v>3.88</c:v>
                </c:pt>
              </c:numCache>
            </c:numRef>
          </c:val>
          <c:extLst>
            <c:ext xmlns:c16="http://schemas.microsoft.com/office/drawing/2014/chart" uri="{C3380CC4-5D6E-409C-BE32-E72D297353CC}">
              <c16:uniqueId val="{00000008-C160-4C1C-AC94-A591D324E7AB}"/>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2.69</c:v>
                </c:pt>
                <c:pt idx="1">
                  <c:v>#N/A</c:v>
                </c:pt>
                <c:pt idx="2">
                  <c:v>2.4900000000000002</c:v>
                </c:pt>
                <c:pt idx="3">
                  <c:v>#N/A</c:v>
                </c:pt>
                <c:pt idx="4">
                  <c:v>#N/A</c:v>
                </c:pt>
                <c:pt idx="5">
                  <c:v>2.42</c:v>
                </c:pt>
                <c:pt idx="6">
                  <c:v>#N/A</c:v>
                </c:pt>
                <c:pt idx="7">
                  <c:v>6.98</c:v>
                </c:pt>
                <c:pt idx="8">
                  <c:v>#N/A</c:v>
                </c:pt>
                <c:pt idx="9">
                  <c:v>10.91</c:v>
                </c:pt>
              </c:numCache>
            </c:numRef>
          </c:val>
          <c:extLst>
            <c:ext xmlns:c16="http://schemas.microsoft.com/office/drawing/2014/chart" uri="{C3380CC4-5D6E-409C-BE32-E72D297353CC}">
              <c16:uniqueId val="{00000009-C160-4C1C-AC94-A591D324E7A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2159</c:v>
                </c:pt>
                <c:pt idx="5">
                  <c:v>2176</c:v>
                </c:pt>
                <c:pt idx="8">
                  <c:v>1865</c:v>
                </c:pt>
                <c:pt idx="11">
                  <c:v>1927</c:v>
                </c:pt>
                <c:pt idx="14">
                  <c:v>2009</c:v>
                </c:pt>
              </c:numCache>
            </c:numRef>
          </c:val>
          <c:extLst>
            <c:ext xmlns:c16="http://schemas.microsoft.com/office/drawing/2014/chart" uri="{C3380CC4-5D6E-409C-BE32-E72D297353CC}">
              <c16:uniqueId val="{00000000-D0F5-4E5D-B3FA-F4BD4D1F4F9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D0F5-4E5D-B3FA-F4BD4D1F4F9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40</c:v>
                </c:pt>
                <c:pt idx="3">
                  <c:v>37</c:v>
                </c:pt>
                <c:pt idx="6">
                  <c:v>31</c:v>
                </c:pt>
                <c:pt idx="9">
                  <c:v>25</c:v>
                </c:pt>
                <c:pt idx="12">
                  <c:v>25</c:v>
                </c:pt>
              </c:numCache>
            </c:numRef>
          </c:val>
          <c:extLst>
            <c:ext xmlns:c16="http://schemas.microsoft.com/office/drawing/2014/chart" uri="{C3380CC4-5D6E-409C-BE32-E72D297353CC}">
              <c16:uniqueId val="{00000002-D0F5-4E5D-B3FA-F4BD4D1F4F9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25</c:v>
                </c:pt>
                <c:pt idx="3">
                  <c:v>18</c:v>
                </c:pt>
                <c:pt idx="6">
                  <c:v>22</c:v>
                </c:pt>
                <c:pt idx="9">
                  <c:v>22</c:v>
                </c:pt>
                <c:pt idx="12">
                  <c:v>22</c:v>
                </c:pt>
              </c:numCache>
            </c:numRef>
          </c:val>
          <c:extLst>
            <c:ext xmlns:c16="http://schemas.microsoft.com/office/drawing/2014/chart" uri="{C3380CC4-5D6E-409C-BE32-E72D297353CC}">
              <c16:uniqueId val="{00000003-D0F5-4E5D-B3FA-F4BD4D1F4F9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674</c:v>
                </c:pt>
                <c:pt idx="3">
                  <c:v>680</c:v>
                </c:pt>
                <c:pt idx="6">
                  <c:v>699</c:v>
                </c:pt>
                <c:pt idx="9">
                  <c:v>785</c:v>
                </c:pt>
                <c:pt idx="12">
                  <c:v>802</c:v>
                </c:pt>
              </c:numCache>
            </c:numRef>
          </c:val>
          <c:extLst>
            <c:ext xmlns:c16="http://schemas.microsoft.com/office/drawing/2014/chart" uri="{C3380CC4-5D6E-409C-BE32-E72D297353CC}">
              <c16:uniqueId val="{00000004-D0F5-4E5D-B3FA-F4BD4D1F4F9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F5-4E5D-B3FA-F4BD4D1F4F9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F5-4E5D-B3FA-F4BD4D1F4F9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2540</c:v>
                </c:pt>
                <c:pt idx="3">
                  <c:v>2538</c:v>
                </c:pt>
                <c:pt idx="6">
                  <c:v>2100</c:v>
                </c:pt>
                <c:pt idx="9">
                  <c:v>2218</c:v>
                </c:pt>
                <c:pt idx="12">
                  <c:v>2328</c:v>
                </c:pt>
              </c:numCache>
            </c:numRef>
          </c:val>
          <c:extLst>
            <c:ext xmlns:c16="http://schemas.microsoft.com/office/drawing/2014/chart" uri="{C3380CC4-5D6E-409C-BE32-E72D297353CC}">
              <c16:uniqueId val="{00000007-D0F5-4E5D-B3FA-F4BD4D1F4F9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1121</c:v>
                </c:pt>
                <c:pt idx="2">
                  <c:v>#N/A</c:v>
                </c:pt>
                <c:pt idx="3">
                  <c:v>#N/A</c:v>
                </c:pt>
                <c:pt idx="4">
                  <c:v>1098</c:v>
                </c:pt>
                <c:pt idx="5">
                  <c:v>#N/A</c:v>
                </c:pt>
                <c:pt idx="6">
                  <c:v>#N/A</c:v>
                </c:pt>
                <c:pt idx="7">
                  <c:v>987</c:v>
                </c:pt>
                <c:pt idx="8">
                  <c:v>#N/A</c:v>
                </c:pt>
                <c:pt idx="9">
                  <c:v>#N/A</c:v>
                </c:pt>
                <c:pt idx="10">
                  <c:v>1123</c:v>
                </c:pt>
                <c:pt idx="11">
                  <c:v>#N/A</c:v>
                </c:pt>
                <c:pt idx="12">
                  <c:v>#N/A</c:v>
                </c:pt>
                <c:pt idx="13">
                  <c:v>1168</c:v>
                </c:pt>
                <c:pt idx="14">
                  <c:v>#N/A</c:v>
                </c:pt>
              </c:numCache>
            </c:numRef>
          </c:val>
          <c:smooth val="0"/>
          <c:extLst>
            <c:ext xmlns:c16="http://schemas.microsoft.com/office/drawing/2014/chart" uri="{C3380CC4-5D6E-409C-BE32-E72D297353CC}">
              <c16:uniqueId val="{00000008-D0F5-4E5D-B3FA-F4BD4D1F4F9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18753</c:v>
                </c:pt>
                <c:pt idx="5">
                  <c:v>18688</c:v>
                </c:pt>
                <c:pt idx="8">
                  <c:v>18567</c:v>
                </c:pt>
                <c:pt idx="11">
                  <c:v>18256</c:v>
                </c:pt>
                <c:pt idx="14">
                  <c:v>17937</c:v>
                </c:pt>
              </c:numCache>
            </c:numRef>
          </c:val>
          <c:extLst>
            <c:ext xmlns:c16="http://schemas.microsoft.com/office/drawing/2014/chart" uri="{C3380CC4-5D6E-409C-BE32-E72D297353CC}">
              <c16:uniqueId val="{00000000-19DA-48BE-BBBC-405A9708616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2216</c:v>
                </c:pt>
                <c:pt idx="5">
                  <c:v>1959</c:v>
                </c:pt>
                <c:pt idx="8">
                  <c:v>1805</c:v>
                </c:pt>
                <c:pt idx="11">
                  <c:v>1670</c:v>
                </c:pt>
                <c:pt idx="14">
                  <c:v>1505</c:v>
                </c:pt>
              </c:numCache>
            </c:numRef>
          </c:val>
          <c:extLst>
            <c:ext xmlns:c16="http://schemas.microsoft.com/office/drawing/2014/chart" uri="{C3380CC4-5D6E-409C-BE32-E72D297353CC}">
              <c16:uniqueId val="{00000001-19DA-48BE-BBBC-405A9708616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2230</c:v>
                </c:pt>
                <c:pt idx="5">
                  <c:v>2184</c:v>
                </c:pt>
                <c:pt idx="8">
                  <c:v>2302</c:v>
                </c:pt>
                <c:pt idx="11">
                  <c:v>2983</c:v>
                </c:pt>
                <c:pt idx="14">
                  <c:v>3353</c:v>
                </c:pt>
              </c:numCache>
            </c:numRef>
          </c:val>
          <c:extLst>
            <c:ext xmlns:c16="http://schemas.microsoft.com/office/drawing/2014/chart" uri="{C3380CC4-5D6E-409C-BE32-E72D297353CC}">
              <c16:uniqueId val="{00000002-19DA-48BE-BBBC-405A9708616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9DA-48BE-BBBC-405A9708616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9DA-48BE-BBBC-405A9708616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c:v>
                </c:pt>
                <c:pt idx="3">
                  <c:v>2</c:v>
                </c:pt>
                <c:pt idx="6">
                  <c:v>2</c:v>
                </c:pt>
                <c:pt idx="9">
                  <c:v>1</c:v>
                </c:pt>
                <c:pt idx="12">
                  <c:v>0</c:v>
                </c:pt>
              </c:numCache>
            </c:numRef>
          </c:val>
          <c:extLst>
            <c:ext xmlns:c16="http://schemas.microsoft.com/office/drawing/2014/chart" uri="{C3380CC4-5D6E-409C-BE32-E72D297353CC}">
              <c16:uniqueId val="{00000005-19DA-48BE-BBBC-405A9708616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1727</c:v>
                </c:pt>
                <c:pt idx="3">
                  <c:v>1648</c:v>
                </c:pt>
                <c:pt idx="6">
                  <c:v>1517</c:v>
                </c:pt>
                <c:pt idx="9">
                  <c:v>1399</c:v>
                </c:pt>
                <c:pt idx="12">
                  <c:v>1375</c:v>
                </c:pt>
              </c:numCache>
            </c:numRef>
          </c:val>
          <c:extLst>
            <c:ext xmlns:c16="http://schemas.microsoft.com/office/drawing/2014/chart" uri="{C3380CC4-5D6E-409C-BE32-E72D297353CC}">
              <c16:uniqueId val="{00000006-19DA-48BE-BBBC-405A9708616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141</c:v>
                </c:pt>
                <c:pt idx="3">
                  <c:v>122</c:v>
                </c:pt>
                <c:pt idx="6">
                  <c:v>105</c:v>
                </c:pt>
                <c:pt idx="9">
                  <c:v>88</c:v>
                </c:pt>
                <c:pt idx="12">
                  <c:v>70</c:v>
                </c:pt>
              </c:numCache>
            </c:numRef>
          </c:val>
          <c:extLst>
            <c:ext xmlns:c16="http://schemas.microsoft.com/office/drawing/2014/chart" uri="{C3380CC4-5D6E-409C-BE32-E72D297353CC}">
              <c16:uniqueId val="{00000007-19DA-48BE-BBBC-405A9708616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8645</c:v>
                </c:pt>
                <c:pt idx="3">
                  <c:v>8353</c:v>
                </c:pt>
                <c:pt idx="6">
                  <c:v>7844</c:v>
                </c:pt>
                <c:pt idx="9">
                  <c:v>7560</c:v>
                </c:pt>
                <c:pt idx="12">
                  <c:v>7019</c:v>
                </c:pt>
              </c:numCache>
            </c:numRef>
          </c:val>
          <c:extLst>
            <c:ext xmlns:c16="http://schemas.microsoft.com/office/drawing/2014/chart" uri="{C3380CC4-5D6E-409C-BE32-E72D297353CC}">
              <c16:uniqueId val="{00000008-19DA-48BE-BBBC-405A9708616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54</c:v>
                </c:pt>
                <c:pt idx="3">
                  <c:v>40</c:v>
                </c:pt>
                <c:pt idx="6">
                  <c:v>27</c:v>
                </c:pt>
                <c:pt idx="9">
                  <c:v>13</c:v>
                </c:pt>
                <c:pt idx="12">
                  <c:v>0</c:v>
                </c:pt>
              </c:numCache>
            </c:numRef>
          </c:val>
          <c:extLst>
            <c:ext xmlns:c16="http://schemas.microsoft.com/office/drawing/2014/chart" uri="{C3380CC4-5D6E-409C-BE32-E72D297353CC}">
              <c16:uniqueId val="{00000009-19DA-48BE-BBBC-405A9708616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22576</c:v>
                </c:pt>
                <c:pt idx="3">
                  <c:v>22418</c:v>
                </c:pt>
                <c:pt idx="6">
                  <c:v>22163</c:v>
                </c:pt>
                <c:pt idx="9">
                  <c:v>22182</c:v>
                </c:pt>
                <c:pt idx="12">
                  <c:v>23377</c:v>
                </c:pt>
              </c:numCache>
            </c:numRef>
          </c:val>
          <c:extLst>
            <c:ext xmlns:c16="http://schemas.microsoft.com/office/drawing/2014/chart" uri="{C3380CC4-5D6E-409C-BE32-E72D297353CC}">
              <c16:uniqueId val="{0000000A-19DA-48BE-BBBC-405A9708616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9944</c:v>
                </c:pt>
                <c:pt idx="2">
                  <c:v>#N/A</c:v>
                </c:pt>
                <c:pt idx="3">
                  <c:v>#N/A</c:v>
                </c:pt>
                <c:pt idx="4">
                  <c:v>9752</c:v>
                </c:pt>
                <c:pt idx="5">
                  <c:v>#N/A</c:v>
                </c:pt>
                <c:pt idx="6">
                  <c:v>#N/A</c:v>
                </c:pt>
                <c:pt idx="7">
                  <c:v>8983</c:v>
                </c:pt>
                <c:pt idx="8">
                  <c:v>#N/A</c:v>
                </c:pt>
                <c:pt idx="9">
                  <c:v>#N/A</c:v>
                </c:pt>
                <c:pt idx="10">
                  <c:v>8334</c:v>
                </c:pt>
                <c:pt idx="11">
                  <c:v>#N/A</c:v>
                </c:pt>
                <c:pt idx="12">
                  <c:v>#N/A</c:v>
                </c:pt>
                <c:pt idx="13">
                  <c:v>9046</c:v>
                </c:pt>
                <c:pt idx="14">
                  <c:v>#N/A</c:v>
                </c:pt>
              </c:numCache>
            </c:numRef>
          </c:val>
          <c:smooth val="0"/>
          <c:extLst>
            <c:ext xmlns:c16="http://schemas.microsoft.com/office/drawing/2014/chart" uri="{C3380CC4-5D6E-409C-BE32-E72D297353CC}">
              <c16:uniqueId val="{0000000B-19DA-48BE-BBBC-405A9708616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505</c:v>
                </c:pt>
                <c:pt idx="1">
                  <c:v>661</c:v>
                </c:pt>
                <c:pt idx="2">
                  <c:v>720</c:v>
                </c:pt>
              </c:numCache>
            </c:numRef>
          </c:val>
          <c:extLst>
            <c:ext xmlns:c16="http://schemas.microsoft.com/office/drawing/2014/chart" uri="{C3380CC4-5D6E-409C-BE32-E72D297353CC}">
              <c16:uniqueId val="{00000000-961C-4BB2-AA7F-5C27214B4C5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515</c:v>
                </c:pt>
                <c:pt idx="1">
                  <c:v>665</c:v>
                </c:pt>
                <c:pt idx="2">
                  <c:v>715</c:v>
                </c:pt>
              </c:numCache>
            </c:numRef>
          </c:val>
          <c:extLst>
            <c:ext xmlns:c16="http://schemas.microsoft.com/office/drawing/2014/chart" uri="{C3380CC4-5D6E-409C-BE32-E72D297353CC}">
              <c16:uniqueId val="{00000001-961C-4BB2-AA7F-5C27214B4C5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698</c:v>
                </c:pt>
                <c:pt idx="1">
                  <c:v>966</c:v>
                </c:pt>
                <c:pt idx="2">
                  <c:v>1080</c:v>
                </c:pt>
              </c:numCache>
            </c:numRef>
          </c:val>
          <c:extLst>
            <c:ext xmlns:c16="http://schemas.microsoft.com/office/drawing/2014/chart" uri="{C3380CC4-5D6E-409C-BE32-E72D297353CC}">
              <c16:uniqueId val="{00000002-961C-4BB2-AA7F-5C27214B4C5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{9F0771A9-1F2E-4AA5-A5B8-020E116EC991}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678-446D-9276-7B872016913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{E832E12F-1CA3-4B98-BBDD-EB95E0282984}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678-446D-9276-7B872016913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{6EB90640-08E0-4667-8606-9CDF0921908F}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678-446D-9276-7B872016913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{077FDB4A-942F-4792-8C61-48A6DAF3257C}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678-446D-9276-7B872016913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{87647F5D-F79B-4263-98B9-236025C8E06A}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678-446D-9276-7B872016913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{AB2168EC-ECFD-4622-9A69-0717B2D4E191}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678-446D-9276-7B872016913C}"/>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{075A3398-B613-4CB7-8330-224C3C77FD4A}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678-446D-9276-7B872016913C}"/>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{D63073C1-ADD7-466B-8BCB-29FF62C47DB6}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678-446D-9276-7B872016913C}"/>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{FB16BD6F-60FD-4AED-A4A3-F7D511D1B210}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678-446D-9276-7B872016913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c:v>
                </c:pt>
                <c:pt idx="24">
                  <c:v>58.1</c:v>
                </c:pt>
                <c:pt idx="32">
                  <c:v>59.3</c:v>
                </c:pt>
              </c:numCache>
            </c:numRef>
          </c:xVal>
          <c:yVal>
            <c:numRef>
              <c:f>公会計指標分析・財政指標組合せ分析表!$BP$51:$DC$51</c:f>
              <c:numCache>
                <c:formatCode>#,##0.0;"▲ "#,##0.0</c:formatCode>
                <c:ptCount val="40"/>
                <c:pt idx="16">
                  <c:v>122.3</c:v>
                </c:pt>
                <c:pt idx="24">
                  <c:v>107.8</c:v>
                </c:pt>
                <c:pt idx="32">
                  <c:v>121.2</c:v>
                </c:pt>
              </c:numCache>
            </c:numRef>
          </c:yVal>
          <c:smooth val="0"/>
          <c:extLst>
            <c:ext xmlns:c16="http://schemas.microsoft.com/office/drawing/2014/chart" uri="{C3380CC4-5D6E-409C-BE32-E72D297353CC}">
              <c16:uniqueId val="{00000009-D678-446D-9276-7B872016913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{36CBA5EF-D02A-4BB8-A944-40569476551A}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678-446D-9276-7B872016913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{E8AD9790-7205-4A7A-BF47-75C38A5E2F2E}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678-446D-9276-7B872016913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{5A1D6302-F244-4579-8D31-1617E3907ED8}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678-446D-9276-7B872016913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{CCCF4196-D945-46CB-9844-0AC73C9496B7}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678-446D-9276-7B872016913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{05908E31-8392-47B7-B6F6-24FCC0C4CFD5}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678-446D-9276-7B872016913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{BEBD9E23-1EDB-4617-B963-A61A6CC9822C}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678-446D-9276-7B872016913C}"/>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{D2585B2F-2F8F-4503-98AF-3573206498B1}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678-446D-9276-7B872016913C}"/>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{EF23AD5B-51EA-4E10-908E-9A15075AC127}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678-446D-9276-7B872016913C}"/>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{22578872-05F3-485F-BFB8-716A4CBC9B56}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678-446D-9276-7B872016913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61.7</c:v>
                </c:pt>
                <c:pt idx="24">
                  <c:v>62.5</c:v>
                </c:pt>
                <c:pt idx="32">
                  <c:v>65</c:v>
                </c:pt>
              </c:numCache>
            </c:numRef>
          </c:xVal>
          <c:yVal>
            <c:numRef>
              <c:f>公会計指標分析・財政指標組合せ分析表!$BP$55:$DC$55</c:f>
              <c:numCache>
                <c:formatCode>#,##0.0;"▲ "#,##0.0</c:formatCode>
                <c:ptCount val="40"/>
                <c:pt idx="16">
                  <c:v>41.5</c:v>
                </c:pt>
                <c:pt idx="24">
                  <c:v>25.2</c:v>
                </c:pt>
                <c:pt idx="32">
                  <c:v>15.7</c:v>
                </c:pt>
              </c:numCache>
            </c:numRef>
          </c:yVal>
          <c:smooth val="0"/>
          <c:extLst>
            <c:ext xmlns:c16="http://schemas.microsoft.com/office/drawing/2014/chart" uri="{C3380CC4-5D6E-409C-BE32-E72D297353CC}">
              <c16:uniqueId val="{00000013-D678-446D-9276-7B872016913C}"/>
            </c:ext>
          </c:extLst>
        </c:ser>
        <c:dLbls>
          <c:showLegendKey val="0"/>
          <c:showVal val="1"/>
          <c:showCatName val="0"/>
          <c:showSerName val="0"/>
          <c:showPercent val="0"/>
          <c:showBubbleSize val="0"/>
        </c:dLbls>
        <c:axId val="46179840"/>
        <c:axId val="46181760"/>
      </c:scatterChart>
      <c:valAx>
        <c:axId val="46179840"/>
        <c:scaling>
          <c:orientation val="maxMin"/>
          <c:max val="66"/>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876601570038324E-2"/>
                  <c:y val="-4.7620670357769443E-2"/>
                </c:manualLayout>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{03637EDA-9892-4172-89EA-49A0C48563B5}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1CB-466E-AF90-98BFA855DD4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{28AB47A3-3547-4BFF-8E80-F608B781A04C}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1CB-466E-AF90-98BFA855DD4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{6F76990C-0609-4EAD-B142-682C7301DF78}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1CB-466E-AF90-98BFA855DD4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{780795A0-C2AE-420F-B05F-F6C02EA2AF14}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1CB-466E-AF90-98BFA855DD4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{160AC434-1ED2-4F58-9F19-98E3ABB31B99}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1CB-466E-AF90-98BFA855DD4B}"/>
                </c:ext>
              </c:extLst>
            </c:dLbl>
            <c:dLbl>
              <c:idx val="8"/>
              <c:layout>
                <c:manualLayout>
                  <c:x val="-3.4502318643803015E-2"/>
                  <c:y val="-7.7212623817818613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{86769CE7-ADED-4C77-BD26-DF0D89B820EB}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1CB-466E-AF90-98BFA855DD4B}"/>
                </c:ext>
              </c:extLst>
            </c:dLbl>
            <c:dLbl>
              <c:idx val="16"/>
              <c:layout>
                <c:manualLayout>
                  <c:x val="-3.9607987231090158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{F2BE6BF7-CCC7-4730-8F8E-8AB02F5473AE}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1CB-466E-AF90-98BFA855DD4B}"/>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{56FC6F1A-B0B1-4EF1-9B1D-C6E2720422C7}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1CB-466E-AF90-98BFA855DD4B}"/>
                </c:ext>
              </c:extLst>
            </c:dLbl>
            <c:dLbl>
              <c:idx val="32"/>
              <c:layout>
                <c:manualLayout>
                  <c:x val="-2.353269821906101E-2"/>
                  <c:y val="-6.241664708779395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{EDFE576B-02D8-41F5-BC72-6F8F0E6E12C2}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1CB-466E-AF90-98BFA855DD4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14.9</c:v>
                </c:pt>
                <c:pt idx="8">
                  <c:v>15.1</c:v>
                </c:pt>
                <c:pt idx="16">
                  <c:v>14.6</c:v>
                </c:pt>
                <c:pt idx="24">
                  <c:v>14.3</c:v>
                </c:pt>
                <c:pt idx="32">
                  <c:v>14.5</c:v>
                </c:pt>
              </c:numCache>
            </c:numRef>
          </c:xVal>
          <c:yVal>
            <c:numRef>
              <c:f>公会計指標分析・財政指標組合せ分析表!$BP$73:$DC$73</c:f>
              <c:numCache>
                <c:formatCode>#,##0.0;"▲ "#,##0.0</c:formatCode>
                <c:ptCount val="40"/>
                <c:pt idx="0">
                  <c:v>135.6</c:v>
                </c:pt>
                <c:pt idx="8">
                  <c:v>133.80000000000001</c:v>
                </c:pt>
                <c:pt idx="16">
                  <c:v>122.3</c:v>
                </c:pt>
                <c:pt idx="24">
                  <c:v>107.8</c:v>
                </c:pt>
                <c:pt idx="32">
                  <c:v>121.2</c:v>
                </c:pt>
              </c:numCache>
            </c:numRef>
          </c:yVal>
          <c:smooth val="0"/>
          <c:extLst>
            <c:ext xmlns:c16="http://schemas.microsoft.com/office/drawing/2014/chart" uri="{C3380CC4-5D6E-409C-BE32-E72D297353CC}">
              <c16:uniqueId val="{00000009-51CB-466E-AF90-98BFA855DD4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6400017261373537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{AD0FEBEE-AA21-4BFB-BC9A-2C94366FA5AA}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1CB-466E-AF90-98BFA855DD4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{77C6BF9B-F0EA-49CE-BB78-25A03B29320E}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1CB-466E-AF90-98BFA855DD4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{BD2251B7-A5A9-4CC9-B446-79A3BECDEC2F}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1CB-466E-AF90-98BFA855DD4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{F989D189-98AD-433D-8B4F-063477F0FB8D}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1CB-466E-AF90-98BFA855DD4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{688BDDD2-A713-4C7D-B7FD-890A3187FB18}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1CB-466E-AF90-98BFA855DD4B}"/>
                </c:ext>
              </c:extLst>
            </c:dLbl>
            <c:dLbl>
              <c:idx val="8"/>
              <c:layout>
                <c:manualLayout>
                  <c:x val="0"/>
                  <c:y val="1.6400017261373499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{F8A0F732-4A8A-498A-AD14-61143A4C1518}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1CB-466E-AF90-98BFA855DD4B}"/>
                </c:ext>
              </c:extLst>
            </c:dLbl>
            <c:dLbl>
              <c:idx val="16"/>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{4B22D2BA-7365-4B7E-969A-F25D00114818}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1CB-466E-AF90-98BFA855DD4B}"/>
                </c:ext>
              </c:extLst>
            </c:dLbl>
            <c:dLbl>
              <c:idx val="24"/>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{586AFC05-393D-416A-92D8-5EBE6EE1BDFA}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1CB-466E-AF90-98BFA855DD4B}"/>
                </c:ext>
              </c:extLst>
            </c:dLbl>
            <c:dLbl>
              <c:idx val="32"/>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{10D7413A-DD14-4CE9-9644-E374B5632D86}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1CB-466E-AF90-98BFA855DD4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51CB-466E-AF90-98BFA855DD4B}"/>
            </c:ext>
          </c:extLst>
        </c:ser>
        <c:dLbls>
          <c:showLegendKey val="0"/>
          <c:showVal val="1"/>
          <c:showCatName val="0"/>
          <c:showSerName val="0"/>
          <c:showPercent val="0"/>
          <c:showBubbleSize val="0"/>
        </c:dLbls>
        <c:axId val="84219776"/>
        <c:axId val="84234240"/>
      </c:scatterChart>
      <c:valAx>
        <c:axId val="84219776"/>
        <c:scaling>
          <c:orientation val="maxMin"/>
          <c:max val="16"/>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北海道深川市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19,161
19,054
529.42
20,045,616
19,912,306
123,135
9,296,065
23,376,500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121.2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人口の減少や高齢化の進行、市内における主要産業がないこと等により財政基盤が弱く、類似団体を大きく下回っている。</a:t>
          </a:r>
          <a:endParaRPr lang="ja-JP" altLang="ja-JP" sz="1400">
            <a:effectLst/>
          </a:endParaRPr>
        </a:p>
        <a:p>
          <a:r>
            <a:rPr kumimoji="1" lang="ja-JP" altLang="ja-JP" sz="1100">
              <a:solidFill>
                <a:schemeClr val="dk1"/>
              </a:solidFill>
              <a:effectLst/>
              <a:latin typeface="+mn-lt"/>
              <a:ea typeface="+mn-ea"/>
              <a:cs typeface="+mn-cs"/>
            </a:rPr>
            <a:t>　職員の定員管理や給与構造改革による人件費の圧縮、投資的経費の抑制による公債費の削減、事務・事業の徹底した見直しにより、財政の健全化に努める。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167640</xdr:rowOff>
    </xdr:from>
    <xdr:to>
      <xdr:col>23</xdr:col>
      <xdr:colOff>133350</xdr:colOff>
      <xdr:row>43</xdr:row>
      <xdr:rowOff>167640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5399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167640</xdr:rowOff>
    </xdr:from>
    <xdr:to>
      <xdr:col>19</xdr:col>
      <xdr:colOff>133350</xdr:colOff>
      <xdr:row>43</xdr:row>
      <xdr:rowOff>167640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539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167640</xdr:rowOff>
    </xdr:from>
    <xdr:to>
      <xdr:col>15</xdr:col>
      <xdr:colOff>82550</xdr:colOff>
      <xdr:row>44</xdr:row>
      <xdr:rowOff>20320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5399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20320</xdr:rowOff>
    </xdr:from>
    <xdr:to>
      <xdr:col>11</xdr:col>
      <xdr:colOff>31750</xdr:colOff>
      <xdr:row>44</xdr:row>
      <xdr:rowOff>20320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116840</xdr:rowOff>
    </xdr:from>
    <xdr:to>
      <xdr:col>23</xdr:col>
      <xdr:colOff>184150</xdr:colOff>
      <xdr:row>44</xdr:row>
      <xdr:rowOff>46990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88917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46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116840</xdr:rowOff>
    </xdr:from>
    <xdr:to>
      <xdr:col>19</xdr:col>
      <xdr:colOff>184150</xdr:colOff>
      <xdr:row>44</xdr:row>
      <xdr:rowOff>46990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31767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57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116840</xdr:rowOff>
    </xdr:from>
    <xdr:to>
      <xdr:col>15</xdr:col>
      <xdr:colOff>133350</xdr:colOff>
      <xdr:row>44</xdr:row>
      <xdr:rowOff>46990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31767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140970</xdr:rowOff>
    </xdr:from>
    <xdr:to>
      <xdr:col>11</xdr:col>
      <xdr:colOff>82550</xdr:colOff>
      <xdr:row>44</xdr:row>
      <xdr:rowOff>71120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55897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55897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経常経費に占める公債費償還額の割合が高く、依然として数値は高い傾向にあるが、平成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年から実施している財政収支改善方策により各種経常経費を圧縮したため、類似団体に比べ比率が低い水準に推移した。</a:t>
          </a:r>
          <a:endParaRPr lang="ja-JP" altLang="ja-JP" sz="1400">
            <a:effectLst/>
          </a:endParaRPr>
        </a:p>
        <a:p>
          <a:r>
            <a:rPr kumimoji="1" lang="ja-JP" altLang="ja-JP" sz="1100">
              <a:solidFill>
                <a:schemeClr val="dk1"/>
              </a:solidFill>
              <a:effectLst/>
              <a:latin typeface="+mn-lt"/>
              <a:ea typeface="+mn-ea"/>
              <a:cs typeface="+mn-cs"/>
            </a:rPr>
            <a:t>　今後も引き続き、職員の定員管理や給与構造改革による人件費の圧縮、投資的経費の抑制による公債費の削減、事務・事業の徹底した見直しにより、経常経費の節減に努める。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57</xdr:row>
      <xdr:rowOff>160565</xdr:rowOff>
    </xdr:from>
    <xdr:to>
      <xdr:col>23</xdr:col>
      <xdr:colOff>133350</xdr:colOff>
      <xdr:row>58</xdr:row>
      <xdr:rowOff>130447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9933215"/>
          <a:ext cx="838200" cy="14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162940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278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57</xdr:row>
      <xdr:rowOff>160565</xdr:rowOff>
    </xdr:from>
    <xdr:to>
      <xdr:col>19</xdr:col>
      <xdr:colOff>133350</xdr:colOff>
      <xdr:row>58</xdr:row>
      <xdr:rowOff>147683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9933215"/>
          <a:ext cx="889000" cy="1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146249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26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147683</xdr:rowOff>
    </xdr:from>
    <xdr:to>
      <xdr:col>15</xdr:col>
      <xdr:colOff>82550</xdr:colOff>
      <xdr:row>59</xdr:row>
      <xdr:rowOff>100330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091783"/>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112684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154577</xdr:rowOff>
    </xdr:from>
    <xdr:to>
      <xdr:col>11</xdr:col>
      <xdr:colOff>31750</xdr:colOff>
      <xdr:row>59</xdr:row>
      <xdr:rowOff>100330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098677"/>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154050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129920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79647</xdr:rowOff>
    </xdr:from>
    <xdr:to>
      <xdr:col>23</xdr:col>
      <xdr:colOff>184150</xdr:colOff>
      <xdr:row>59</xdr:row>
      <xdr:rowOff>9797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02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924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994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109765</xdr:rowOff>
    </xdr:from>
    <xdr:to>
      <xdr:col>19</xdr:col>
      <xdr:colOff>184150</xdr:colOff>
      <xdr:row>58</xdr:row>
      <xdr:rowOff>39915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988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50092</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651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96883</xdr:rowOff>
    </xdr:from>
    <xdr:to>
      <xdr:col>15</xdr:col>
      <xdr:colOff>133350</xdr:colOff>
      <xdr:row>59</xdr:row>
      <xdr:rowOff>27033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0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37210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80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49530</xdr:rowOff>
    </xdr:from>
    <xdr:to>
      <xdr:col>11</xdr:col>
      <xdr:colOff>82550</xdr:colOff>
      <xdr:row>59</xdr:row>
      <xdr:rowOff>151130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161307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103777</xdr:rowOff>
    </xdr:from>
    <xdr:to>
      <xdr:col>7</xdr:col>
      <xdr:colOff>31750</xdr:colOff>
      <xdr:row>59</xdr:row>
      <xdr:rowOff>33927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44104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981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[234,909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類似団体に比べ</a:t>
          </a:r>
          <a:r>
            <a:rPr kumimoji="1" lang="ja-JP" altLang="ja-JP" sz="1100" b="0" i="0" baseline="0">
              <a:solidFill>
                <a:schemeClr val="dk1"/>
              </a:solidFill>
              <a:effectLst/>
              <a:latin typeface="+mn-lt"/>
              <a:ea typeface="+mn-ea"/>
              <a:cs typeface="+mn-cs"/>
            </a:rPr>
            <a:t>、主に物件費・維持補修費を要因としており、施設の維持管理や電算システムの維持などに経費がかかっている。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可能な施設については、さらに指定管理者制度への移行を積極的に進めるとともに、委託業務の効率化に努め、コストの削減を図る。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67802</xdr:rowOff>
    </xdr:from>
    <xdr:to>
      <xdr:col>23</xdr:col>
      <xdr:colOff>133350</xdr:colOff>
      <xdr:row>82</xdr:row>
      <xdr:rowOff>89196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26702"/>
          <a:ext cx="838200" cy="2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17866</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0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67802</xdr:rowOff>
    </xdr:from>
    <xdr:to>
      <xdr:col>19</xdr:col>
      <xdr:colOff>133350</xdr:colOff>
      <xdr:row>82</xdr:row>
      <xdr:rowOff>68132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4126702"/>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101582</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17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52307</xdr:rowOff>
    </xdr:from>
    <xdr:to>
      <xdr:col>15</xdr:col>
      <xdr:colOff>82550</xdr:colOff>
      <xdr:row>82</xdr:row>
      <xdr:rowOff>68132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11207"/>
          <a:ext cx="889000" cy="1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81455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30071</xdr:rowOff>
    </xdr:from>
    <xdr:to>
      <xdr:col>11</xdr:col>
      <xdr:colOff>31750</xdr:colOff>
      <xdr:row>82</xdr:row>
      <xdr:rowOff>52307</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88971"/>
          <a:ext cx="889000" cy="2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53342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42446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5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38396</xdr:rowOff>
    </xdr:from>
    <xdr:to>
      <xdr:col>23</xdr:col>
      <xdr:colOff>184150</xdr:colOff>
      <xdr:row>82</xdr:row>
      <xdr:rowOff>139996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9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10473</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6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17002</xdr:rowOff>
    </xdr:from>
    <xdr:to>
      <xdr:col>19</xdr:col>
      <xdr:colOff>184150</xdr:colOff>
      <xdr:row>82</xdr:row>
      <xdr:rowOff>118602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7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103379</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62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17332</xdr:rowOff>
    </xdr:from>
    <xdr:to>
      <xdr:col>15</xdr:col>
      <xdr:colOff>133350</xdr:colOff>
      <xdr:row>82</xdr:row>
      <xdr:rowOff>118932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7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103709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62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1507</xdr:rowOff>
    </xdr:from>
    <xdr:to>
      <xdr:col>11</xdr:col>
      <xdr:colOff>82550</xdr:colOff>
      <xdr:row>82</xdr:row>
      <xdr:rowOff>103107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6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87884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46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150721</xdr:rowOff>
    </xdr:from>
    <xdr:to>
      <xdr:col>7</xdr:col>
      <xdr:colOff>31750</xdr:colOff>
      <xdr:row>82</xdr:row>
      <xdr:rowOff>80871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3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65648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2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市立病院の経営健全化を図るため独自削減を実施したため、平均を下回っていたが、近年は増加傾向にある。</a:t>
          </a:r>
          <a:endParaRPr lang="ja-JP" altLang="ja-JP" sz="1400">
            <a:effectLst/>
          </a:endParaRPr>
        </a:p>
        <a:p>
          <a:r>
            <a:rPr kumimoji="1" lang="ja-JP" altLang="ja-JP" sz="1100">
              <a:solidFill>
                <a:schemeClr val="dk1"/>
              </a:solidFill>
              <a:effectLst/>
              <a:latin typeface="+mn-lt"/>
              <a:ea typeface="+mn-ea"/>
              <a:cs typeface="+mn-cs"/>
            </a:rPr>
            <a:t>　今後も給与水準の適正化を図り、定員管理と給与の適正化に努める。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37395</xdr:rowOff>
    </xdr:from>
    <xdr:to>
      <xdr:col>81</xdr:col>
      <xdr:colOff>44450</xdr:colOff>
      <xdr:row>87</xdr:row>
      <xdr:rowOff>77611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95354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13705</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86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168628</xdr:rowOff>
    </xdr:from>
    <xdr:to>
      <xdr:col>77</xdr:col>
      <xdr:colOff>44450</xdr:colOff>
      <xdr:row>87</xdr:row>
      <xdr:rowOff>77611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91332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128411</xdr:rowOff>
    </xdr:from>
    <xdr:to>
      <xdr:col>72</xdr:col>
      <xdr:colOff>203200</xdr:colOff>
      <xdr:row>86</xdr:row>
      <xdr:rowOff>168628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8731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128411</xdr:rowOff>
    </xdr:from>
    <xdr:to>
      <xdr:col>68</xdr:col>
      <xdr:colOff>152400</xdr:colOff>
      <xdr:row>86</xdr:row>
      <xdr:rowOff>141816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8731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158045</xdr:rowOff>
    </xdr:from>
    <xdr:to>
      <xdr:col>81</xdr:col>
      <xdr:colOff>95250</xdr:colOff>
      <xdr:row>87</xdr:row>
      <xdr:rowOff>88195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130122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7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26811</xdr:rowOff>
    </xdr:from>
    <xdr:to>
      <xdr:col>77</xdr:col>
      <xdr:colOff>95250</xdr:colOff>
      <xdr:row>87</xdr:row>
      <xdr:rowOff>128411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113188</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02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117828</xdr:rowOff>
    </xdr:from>
    <xdr:to>
      <xdr:col>73</xdr:col>
      <xdr:colOff>44450</xdr:colOff>
      <xdr:row>87</xdr:row>
      <xdr:rowOff>47978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32755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77611</xdr:rowOff>
    </xdr:from>
    <xdr:to>
      <xdr:col>68</xdr:col>
      <xdr:colOff>203200</xdr:colOff>
      <xdr:row>87</xdr:row>
      <xdr:rowOff>7761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163988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事務事業の効率化・合理化を検討実施することによる採用数の抑制及び退職者の一部不補充などにより、類似団体の平均に近付いている。</a:t>
          </a:r>
          <a:endParaRPr lang="ja-JP" altLang="ja-JP" sz="1400">
            <a:effectLst/>
          </a:endParaRPr>
        </a:p>
        <a:p>
          <a:r>
            <a:rPr kumimoji="1" lang="ja-JP" altLang="ja-JP" sz="1100">
              <a:solidFill>
                <a:schemeClr val="dk1"/>
              </a:solidFill>
              <a:effectLst/>
              <a:latin typeface="+mn-lt"/>
              <a:ea typeface="+mn-ea"/>
              <a:cs typeface="+mn-cs"/>
            </a:rPr>
            <a:t>　今後においても、定員管理の適正化に努める。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48139</xdr:rowOff>
    </xdr:from>
    <xdr:to>
      <xdr:col>81</xdr:col>
      <xdr:colOff>44450</xdr:colOff>
      <xdr:row>61</xdr:row>
      <xdr:rowOff>87206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506589"/>
          <a:ext cx="8382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150844</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266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20562</xdr:rowOff>
    </xdr:from>
    <xdr:to>
      <xdr:col>77</xdr:col>
      <xdr:colOff>44450</xdr:colOff>
      <xdr:row>61</xdr:row>
      <xdr:rowOff>48139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479012"/>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64303</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1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6773</xdr:rowOff>
    </xdr:from>
    <xdr:to>
      <xdr:col>72</xdr:col>
      <xdr:colOff>203200</xdr:colOff>
      <xdr:row>61</xdr:row>
      <xdr:rowOff>20562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46522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25236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171329</xdr:rowOff>
    </xdr:from>
    <xdr:to>
      <xdr:col>68</xdr:col>
      <xdr:colOff>152400</xdr:colOff>
      <xdr:row>61</xdr:row>
      <xdr:rowOff>6773</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45832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3404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36406</xdr:rowOff>
    </xdr:from>
    <xdr:to>
      <xdr:col>81</xdr:col>
      <xdr:colOff>95250</xdr:colOff>
      <xdr:row>61</xdr:row>
      <xdr:rowOff>138006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8483</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46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168789</xdr:rowOff>
    </xdr:from>
    <xdr:to>
      <xdr:col>77</xdr:col>
      <xdr:colOff>95250</xdr:colOff>
      <xdr:row>61</xdr:row>
      <xdr:rowOff>98939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45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83716</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542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141212</xdr:rowOff>
    </xdr:from>
    <xdr:to>
      <xdr:col>73</xdr:col>
      <xdr:colOff>44450</xdr:colOff>
      <xdr:row>61</xdr:row>
      <xdr:rowOff>71362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42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56139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51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127423</xdr:rowOff>
    </xdr:from>
    <xdr:to>
      <xdr:col>68</xdr:col>
      <xdr:colOff>203200</xdr:colOff>
      <xdr:row>61</xdr:row>
      <xdr:rowOff>57573</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42350</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120529</xdr:rowOff>
    </xdr:from>
    <xdr:to>
      <xdr:col>64</xdr:col>
      <xdr:colOff>152400</xdr:colOff>
      <xdr:row>61</xdr:row>
      <xdr:rowOff>50679</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40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35456</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49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病院改築などに伴う地方債の償還に対する繰出しや一般会計における公債費の増により、実質公債費比率が増となっている。</a:t>
          </a:r>
          <a:endParaRPr lang="ja-JP" altLang="ja-JP" sz="1400">
            <a:effectLst/>
          </a:endParaRPr>
        </a:p>
        <a:p>
          <a:r>
            <a:rPr kumimoji="1" lang="ja-JP" altLang="ja-JP" sz="1100">
              <a:solidFill>
                <a:schemeClr val="dk1"/>
              </a:solidFill>
              <a:effectLst/>
              <a:latin typeface="+mn-lt"/>
              <a:ea typeface="+mn-ea"/>
              <a:cs typeface="+mn-cs"/>
            </a:rPr>
            <a:t>　大型施設等の地方債の償還が終了していくことや、地方債の発行抑制を図っていることなどにより、比率は</a:t>
          </a:r>
          <a:r>
            <a:rPr kumimoji="1" lang="en-US" altLang="ja-JP" sz="1100">
              <a:solidFill>
                <a:schemeClr val="dk1"/>
              </a:solidFill>
              <a:effectLst/>
              <a:latin typeface="+mn-lt"/>
              <a:ea typeface="+mn-ea"/>
              <a:cs typeface="+mn-cs"/>
            </a:rPr>
            <a:t>H21</a:t>
          </a:r>
          <a:r>
            <a:rPr kumimoji="1" lang="ja-JP" altLang="ja-JP" sz="1100">
              <a:solidFill>
                <a:schemeClr val="dk1"/>
              </a:solidFill>
              <a:effectLst/>
              <a:latin typeface="+mn-lt"/>
              <a:ea typeface="+mn-ea"/>
              <a:cs typeface="+mn-cs"/>
            </a:rPr>
            <a:t>年度がピークとなるが、市内施設の老朽化等による更新が予定されることから、現在の比率を維持するものと見込まれる。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124566</xdr:rowOff>
    </xdr:from>
    <xdr:to>
      <xdr:col>81</xdr:col>
      <xdr:colOff>44450</xdr:colOff>
      <xdr:row>37</xdr:row>
      <xdr:rowOff>128588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468216"/>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124566</xdr:rowOff>
    </xdr:from>
    <xdr:to>
      <xdr:col>77</xdr:col>
      <xdr:colOff>44450</xdr:colOff>
      <xdr:row>37</xdr:row>
      <xdr:rowOff>130598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468216"/>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130598</xdr:rowOff>
    </xdr:from>
    <xdr:to>
      <xdr:col>72</xdr:col>
      <xdr:colOff>203200</xdr:colOff>
      <xdr:row>37</xdr:row>
      <xdr:rowOff>140653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47424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136631</xdr:rowOff>
    </xdr:from>
    <xdr:to>
      <xdr:col>68</xdr:col>
      <xdr:colOff>152400</xdr:colOff>
      <xdr:row>37</xdr:row>
      <xdr:rowOff>140653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480281"/>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91034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77788</xdr:rowOff>
    </xdr:from>
    <xdr:to>
      <xdr:col>81</xdr:col>
      <xdr:colOff>95250</xdr:colOff>
      <xdr:row>38</xdr:row>
      <xdr:rowOff>7938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4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49865</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9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73766</xdr:rowOff>
    </xdr:from>
    <xdr:to>
      <xdr:col>77</xdr:col>
      <xdr:colOff>95250</xdr:colOff>
      <xdr:row>38</xdr:row>
      <xdr:rowOff>3916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41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160143</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50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79798</xdr:rowOff>
    </xdr:from>
    <xdr:to>
      <xdr:col>73</xdr:col>
      <xdr:colOff>44450</xdr:colOff>
      <xdr:row>38</xdr:row>
      <xdr:rowOff>9948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42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166175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50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89853</xdr:rowOff>
    </xdr:from>
    <xdr:to>
      <xdr:col>68</xdr:col>
      <xdr:colOff>203200</xdr:colOff>
      <xdr:row>38</xdr:row>
      <xdr:rowOff>20003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4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4780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51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85831</xdr:rowOff>
    </xdr:from>
    <xdr:to>
      <xdr:col>64</xdr:col>
      <xdr:colOff>152400</xdr:colOff>
      <xdr:row>38</xdr:row>
      <xdr:rowOff>15980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4294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758</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51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病院改築などに伴う地方債の残高に対する繰出しや、一般会計における公債費残高の増により将来負担額が大きいことから、比率が類似団体より高くなっている。</a:t>
          </a:r>
          <a:endParaRPr lang="ja-JP" altLang="ja-JP" sz="1400">
            <a:effectLst/>
          </a:endParaRPr>
        </a:p>
        <a:p>
          <a:r>
            <a:rPr kumimoji="1" lang="ja-JP" altLang="ja-JP" sz="1100">
              <a:solidFill>
                <a:schemeClr val="dk1"/>
              </a:solidFill>
              <a:effectLst/>
              <a:latin typeface="+mn-lt"/>
              <a:ea typeface="+mn-ea"/>
              <a:cs typeface="+mn-cs"/>
            </a:rPr>
            <a:t>　充当可能基金額は近年増加傾向にあったが、普通交付税等歳入の状況が厳しく、基金を取り崩して充当したことにより、減少している。</a:t>
          </a:r>
          <a:endParaRPr lang="ja-JP" altLang="ja-JP" sz="1400">
            <a:effectLst/>
          </a:endParaRPr>
        </a:p>
        <a:p>
          <a:r>
            <a:rPr kumimoji="1" lang="ja-JP" altLang="ja-JP" sz="1100">
              <a:solidFill>
                <a:schemeClr val="dk1"/>
              </a:solidFill>
              <a:effectLst/>
              <a:latin typeface="+mn-lt"/>
              <a:ea typeface="+mn-ea"/>
              <a:cs typeface="+mn-cs"/>
            </a:rPr>
            <a:t>　引き続き地方債の発行抑制や基金の取崩の抑制等により比率を下げるよう努める。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135954</xdr:rowOff>
    </xdr:from>
    <xdr:to>
      <xdr:col>81</xdr:col>
      <xdr:colOff>44450</xdr:colOff>
      <xdr:row>19</xdr:row>
      <xdr:rowOff>45339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3222054"/>
          <a:ext cx="838200" cy="8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60437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60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135954</xdr:rowOff>
    </xdr:from>
    <xdr:to>
      <xdr:col>77</xdr:col>
      <xdr:colOff>44450</xdr:colOff>
      <xdr:row>19</xdr:row>
      <xdr:rowOff>51975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222054"/>
          <a:ext cx="889000" cy="8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51975</xdr:rowOff>
    </xdr:from>
    <xdr:to>
      <xdr:col>72</xdr:col>
      <xdr:colOff>203200</xdr:colOff>
      <xdr:row>19</xdr:row>
      <xdr:rowOff>121348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309525"/>
          <a:ext cx="889000" cy="6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54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121348</xdr:rowOff>
    </xdr:from>
    <xdr:to>
      <xdr:col>68</xdr:col>
      <xdr:colOff>152400</xdr:colOff>
      <xdr:row>19</xdr:row>
      <xdr:rowOff>132207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378898"/>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73946</xdr:rowOff>
    </xdr:from>
    <xdr:to>
      <xdr:col>68</xdr:col>
      <xdr:colOff>203200</xdr:colOff>
      <xdr:row>17</xdr:row>
      <xdr:rowOff>4096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14273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58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165989</xdr:rowOff>
    </xdr:from>
    <xdr:to>
      <xdr:col>81</xdr:col>
      <xdr:colOff>95250</xdr:colOff>
      <xdr:row>19</xdr:row>
      <xdr:rowOff>96139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25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138066</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22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85154</xdr:rowOff>
    </xdr:from>
    <xdr:to>
      <xdr:col>77</xdr:col>
      <xdr:colOff>95250</xdr:colOff>
      <xdr:row>19</xdr:row>
      <xdr:rowOff>15304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17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80</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257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1175</xdr:rowOff>
    </xdr:from>
    <xdr:to>
      <xdr:col>73</xdr:col>
      <xdr:colOff>44450</xdr:colOff>
      <xdr:row>19</xdr:row>
      <xdr:rowOff>102775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25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87552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34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70548</xdr:rowOff>
    </xdr:from>
    <xdr:to>
      <xdr:col>68</xdr:col>
      <xdr:colOff>203200</xdr:colOff>
      <xdr:row>20</xdr:row>
      <xdr:rowOff>698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32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156925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41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81407</xdr:rowOff>
    </xdr:from>
    <xdr:to>
      <xdr:col>64</xdr:col>
      <xdr:colOff>152400</xdr:colOff>
      <xdr:row>20</xdr:row>
      <xdr:rowOff>11557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33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167784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42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北海道深川市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19,161
19,054
529.42
20,045,616
19,912,306
123,135
9,296,065
23,376,500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121.2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類似団体平均と比較すると、人件費に係る経常収支比率は低くなっているが、要因として、過去に実施してきた定員適正化計画（平成</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年度）等により職員数が平成</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年度と比べ約</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名の大幅な削減となったことがある。</a:t>
          </a:r>
          <a:endParaRPr lang="ja-JP" altLang="ja-JP" sz="1400">
            <a:effectLst/>
          </a:endParaRPr>
        </a:p>
        <a:p>
          <a:r>
            <a:rPr kumimoji="1" lang="ja-JP" altLang="ja-JP" sz="1100">
              <a:solidFill>
                <a:schemeClr val="dk1"/>
              </a:solidFill>
              <a:effectLst/>
              <a:latin typeface="+mn-lt"/>
              <a:ea typeface="+mn-ea"/>
              <a:cs typeface="+mn-cs"/>
            </a:rPr>
            <a:t>　また、平成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年度までの間、財政収支改善の一環として給与費の独自削減に取り組んだことにより、病院の経営健全化を推進し、一定の成果をあげている。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62230</xdr:rowOff>
    </xdr:from>
    <xdr:to>
      <xdr:col>24</xdr:col>
      <xdr:colOff>25400</xdr:colOff>
      <xdr:row>33</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7200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146050</xdr:rowOff>
    </xdr:from>
    <xdr:to>
      <xdr:col>19</xdr:col>
      <xdr:colOff>187325</xdr:colOff>
      <xdr:row>34</xdr:row>
      <xdr:rowOff>43180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03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153670</xdr:rowOff>
    </xdr:from>
    <xdr:to>
      <xdr:col>15</xdr:col>
      <xdr:colOff>98425</xdr:colOff>
      <xdr:row>34</xdr:row>
      <xdr:rowOff>43180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11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153670</xdr:rowOff>
    </xdr:from>
    <xdr:to>
      <xdr:col>11</xdr:col>
      <xdr:colOff>9525</xdr:colOff>
      <xdr:row>34</xdr:row>
      <xdr:rowOff>43180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811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11430</xdr:rowOff>
    </xdr:from>
    <xdr:to>
      <xdr:col>24</xdr:col>
      <xdr:colOff>76200</xdr:colOff>
      <xdr:row>33</xdr:row>
      <xdr:rowOff>113030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91457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95250</xdr:rowOff>
    </xdr:from>
    <xdr:to>
      <xdr:col>20</xdr:col>
      <xdr:colOff>38100</xdr:colOff>
      <xdr:row>34</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35577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2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163830</xdr:rowOff>
    </xdr:from>
    <xdr:to>
      <xdr:col>15</xdr:col>
      <xdr:colOff>149225</xdr:colOff>
      <xdr:row>34</xdr:row>
      <xdr:rowOff>93980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104157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102870</xdr:rowOff>
    </xdr:from>
    <xdr:to>
      <xdr:col>11</xdr:col>
      <xdr:colOff>60325</xdr:colOff>
      <xdr:row>34</xdr:row>
      <xdr:rowOff>33020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43197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163830</xdr:rowOff>
    </xdr:from>
    <xdr:to>
      <xdr:col>6</xdr:col>
      <xdr:colOff>171450</xdr:colOff>
      <xdr:row>34</xdr:row>
      <xdr:rowOff>93980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104157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物件費に係る経常収支比率が類似団体より低く推移したのは、平成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年度から実施している財政収支改善方策により物件費を含む各種経常経費を圧縮したため。</a:t>
          </a:r>
          <a:endParaRPr lang="ja-JP" altLang="ja-JP" sz="1400">
            <a:effectLst/>
          </a:endParaRPr>
        </a:p>
        <a:p>
          <a:r>
            <a:rPr kumimoji="1" lang="ja-JP" altLang="ja-JP" sz="1100">
              <a:solidFill>
                <a:schemeClr val="dk1"/>
              </a:solidFill>
              <a:effectLst/>
              <a:latin typeface="+mn-lt"/>
              <a:ea typeface="+mn-ea"/>
              <a:cs typeface="+mn-cs"/>
            </a:rPr>
            <a:t>　今後も適正な物件費の維持に努める。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16</xdr:row>
      <xdr:rowOff>56243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797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140806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8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15</xdr:row>
      <xdr:rowOff>140607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679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135363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15</xdr:row>
      <xdr:rowOff>140607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679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86179</xdr:rowOff>
    </xdr:from>
    <xdr:to>
      <xdr:col>69</xdr:col>
      <xdr:colOff>92075</xdr:colOff>
      <xdr:row>15</xdr:row>
      <xdr:rowOff>107950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579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116313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21970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89807</xdr:rowOff>
    </xdr:from>
    <xdr:to>
      <xdr:col>74</xdr:col>
      <xdr:colOff>31750</xdr:colOff>
      <xdr:row>16</xdr:row>
      <xdr:rowOff>19957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30134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147156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扶助費に係る経常収支比率は類似団体平均を下回っており、令和元年度に悪化したが、令和２年度から令和４年度にかけて例年並みの数値まで持ち直している。</a:t>
          </a:r>
          <a:endParaRPr lang="ja-JP" altLang="ja-JP" sz="1400">
            <a:effectLst/>
          </a:endParaRPr>
        </a:p>
        <a:p>
          <a:r>
            <a:rPr kumimoji="1" lang="ja-JP" altLang="ja-JP" sz="1100">
              <a:solidFill>
                <a:schemeClr val="dk1"/>
              </a:solidFill>
              <a:effectLst/>
              <a:latin typeface="+mn-lt"/>
              <a:ea typeface="+mn-ea"/>
              <a:cs typeface="+mn-cs"/>
            </a:rPr>
            <a:t>　今後も生活保護費等の額が財政を圧迫しないよう、資格審査等の適正化や各種手当等の見直しを進めていく。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63500</xdr:rowOff>
    </xdr:from>
    <xdr:to>
      <xdr:col>24</xdr:col>
      <xdr:colOff>25400</xdr:colOff>
      <xdr:row>54</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321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63500</xdr:rowOff>
    </xdr:from>
    <xdr:to>
      <xdr:col>19</xdr:col>
      <xdr:colOff>187325</xdr:colOff>
      <xdr:row>55</xdr:row>
      <xdr:rowOff>19050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321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137177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19050</xdr:rowOff>
    </xdr:from>
    <xdr:to>
      <xdr:col>15</xdr:col>
      <xdr:colOff>98425</xdr:colOff>
      <xdr:row>56</xdr:row>
      <xdr:rowOff>76200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448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56</xdr:row>
      <xdr:rowOff>76200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3472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12700</xdr:rowOff>
    </xdr:from>
    <xdr:to>
      <xdr:col>20</xdr:col>
      <xdr:colOff>38100</xdr:colOff>
      <xdr:row>54</xdr:row>
      <xdr:rowOff>114300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124477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03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139700</xdr:rowOff>
    </xdr:from>
    <xdr:to>
      <xdr:col>15</xdr:col>
      <xdr:colOff>149225</xdr:colOff>
      <xdr:row>55</xdr:row>
      <xdr:rowOff>69850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25400</xdr:rowOff>
    </xdr:from>
    <xdr:to>
      <xdr:col>11</xdr:col>
      <xdr:colOff>60325</xdr:colOff>
      <xdr:row>56</xdr:row>
      <xdr:rowOff>127000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137177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その他の経費は類似団体平均と同水準であったが、高等看護学院の改築や新庁舎の建設などに係る費用により若干の増加傾向にある。</a:t>
          </a:r>
          <a:endParaRPr lang="ja-JP" altLang="ja-JP" sz="1400">
            <a:effectLst/>
          </a:endParaRPr>
        </a:p>
        <a:p>
          <a:r>
            <a:rPr kumimoji="1" lang="ja-JP" altLang="ja-JP" sz="1100">
              <a:solidFill>
                <a:schemeClr val="dk1"/>
              </a:solidFill>
              <a:effectLst/>
              <a:latin typeface="+mn-lt"/>
              <a:ea typeface="+mn-ea"/>
              <a:cs typeface="+mn-cs"/>
            </a:rPr>
            <a:t>　近年は類似団体より高い水準が続いているため、事務事業等の見直しにより様々な費用の縮減に努めていく。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35560</xdr:rowOff>
    </xdr:from>
    <xdr:to>
      <xdr:col>82</xdr:col>
      <xdr:colOff>107950</xdr:colOff>
      <xdr:row>58</xdr:row>
      <xdr:rowOff>127000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796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35560</xdr:rowOff>
    </xdr:from>
    <xdr:to>
      <xdr:col>78</xdr:col>
      <xdr:colOff>69850</xdr:colOff>
      <xdr:row>58</xdr:row>
      <xdr:rowOff>165100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9796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43180</xdr:rowOff>
    </xdr:from>
    <xdr:to>
      <xdr:col>73</xdr:col>
      <xdr:colOff>180975</xdr:colOff>
      <xdr:row>58</xdr:row>
      <xdr:rowOff>165100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9872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43180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56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156210</xdr:rowOff>
    </xdr:from>
    <xdr:to>
      <xdr:col>78</xdr:col>
      <xdr:colOff>120650</xdr:colOff>
      <xdr:row>58</xdr:row>
      <xdr:rowOff>86360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114300</xdr:rowOff>
    </xdr:from>
    <xdr:to>
      <xdr:col>74</xdr:col>
      <xdr:colOff>31750</xdr:colOff>
      <xdr:row>59</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163830</xdr:rowOff>
    </xdr:from>
    <xdr:to>
      <xdr:col>69</xdr:col>
      <xdr:colOff>142875</xdr:colOff>
      <xdr:row>58</xdr:row>
      <xdr:rowOff>93980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78757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年度までは類似団体を上回っていたが、平成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年度以降は下回っている。市単体で見ると横ばい傾向にある。</a:t>
          </a:r>
          <a:endParaRPr lang="ja-JP" altLang="ja-JP" sz="1400">
            <a:effectLst/>
          </a:endParaRPr>
        </a:p>
        <a:p>
          <a:r>
            <a:rPr kumimoji="1" lang="ja-JP" altLang="ja-JP" sz="1100">
              <a:solidFill>
                <a:schemeClr val="dk1"/>
              </a:solidFill>
              <a:effectLst/>
              <a:latin typeface="+mn-lt"/>
              <a:ea typeface="+mn-ea"/>
              <a:cs typeface="+mn-cs"/>
            </a:rPr>
            <a:t>　しかし、病院会計や一部事務組合への繰出金・負担金は、類似団体よりも多額になっていると考えられるため、引き続き事務事業の見直しにより不適当な補助金等は見直しや廃止を行う。</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129286</xdr:rowOff>
    </xdr:from>
    <xdr:to>
      <xdr:col>82</xdr:col>
      <xdr:colOff>107950</xdr:colOff>
      <xdr:row>35</xdr:row>
      <xdr:rowOff>138430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300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129286</xdr:rowOff>
    </xdr:from>
    <xdr:to>
      <xdr:col>78</xdr:col>
      <xdr:colOff>69850</xdr:colOff>
      <xdr:row>35</xdr:row>
      <xdr:rowOff>156718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1300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156718</xdr:rowOff>
    </xdr:from>
    <xdr:to>
      <xdr:col>73</xdr:col>
      <xdr:colOff>180975</xdr:colOff>
      <xdr:row>35</xdr:row>
      <xdr:rowOff>170434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1574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35</xdr:row>
      <xdr:rowOff>170434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1391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87630</xdr:rowOff>
    </xdr:from>
    <xdr:to>
      <xdr:col>82</xdr:col>
      <xdr:colOff>158750</xdr:colOff>
      <xdr:row>36</xdr:row>
      <xdr:rowOff>17780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104157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78486</xdr:rowOff>
    </xdr:from>
    <xdr:to>
      <xdr:col>78</xdr:col>
      <xdr:colOff>120650</xdr:colOff>
      <xdr:row>36</xdr:row>
      <xdr:rowOff>8636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18813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105918</xdr:rowOff>
    </xdr:from>
    <xdr:to>
      <xdr:col>74</xdr:col>
      <xdr:colOff>31750</xdr:colOff>
      <xdr:row>36</xdr:row>
      <xdr:rowOff>36068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46245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119634</xdr:rowOff>
    </xdr:from>
    <xdr:to>
      <xdr:col>69</xdr:col>
      <xdr:colOff>142875</xdr:colOff>
      <xdr:row>36</xdr:row>
      <xdr:rowOff>49784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59961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類似団体に比べ公債費に係る経常収支比率が高い。各大型施設の元金償還が開始されたため、ここ数年元利償還金が増となっている。</a:t>
          </a:r>
          <a:endParaRPr lang="ja-JP" altLang="ja-JP" sz="1400">
            <a:effectLst/>
          </a:endParaRPr>
        </a:p>
        <a:p>
          <a:r>
            <a:rPr kumimoji="1" lang="ja-JP" altLang="ja-JP" sz="1100">
              <a:solidFill>
                <a:schemeClr val="dk1"/>
              </a:solidFill>
              <a:effectLst/>
              <a:latin typeface="+mn-lt"/>
              <a:ea typeface="+mn-ea"/>
              <a:cs typeface="+mn-cs"/>
            </a:rPr>
            <a:t>　公債費のピークは平成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年度となっている。今後、一定程度の施設更新需要が発生するものの、既存起債の償還をすすめるとともに、新規地方債の発行を抑制し、公債費残高の低減に努める。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66040</xdr:rowOff>
    </xdr:from>
    <xdr:to>
      <xdr:col>24</xdr:col>
      <xdr:colOff>25400</xdr:colOff>
      <xdr:row>75</xdr:row>
      <xdr:rowOff>107950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9247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161307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66040</xdr:rowOff>
    </xdr:from>
    <xdr:to>
      <xdr:col>19</xdr:col>
      <xdr:colOff>187325</xdr:colOff>
      <xdr:row>75</xdr:row>
      <xdr:rowOff>67945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9247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64152</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5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67945</xdr:rowOff>
    </xdr:from>
    <xdr:to>
      <xdr:col>15</xdr:col>
      <xdr:colOff>98425</xdr:colOff>
      <xdr:row>75</xdr:row>
      <xdr:rowOff>147955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92669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75582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142240</xdr:rowOff>
    </xdr:from>
    <xdr:to>
      <xdr:col>11</xdr:col>
      <xdr:colOff>9525</xdr:colOff>
      <xdr:row>75</xdr:row>
      <xdr:rowOff>147955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0009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77487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57150</xdr:rowOff>
    </xdr:from>
    <xdr:to>
      <xdr:col>24</xdr:col>
      <xdr:colOff>76200</xdr:colOff>
      <xdr:row>75</xdr:row>
      <xdr:rowOff>158750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29227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8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15240</xdr:rowOff>
    </xdr:from>
    <xdr:to>
      <xdr:col>20</xdr:col>
      <xdr:colOff>38100</xdr:colOff>
      <xdr:row>75</xdr:row>
      <xdr:rowOff>116840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101616</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60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17145</xdr:rowOff>
    </xdr:from>
    <xdr:to>
      <xdr:col>15</xdr:col>
      <xdr:colOff>149225</xdr:colOff>
      <xdr:row>75</xdr:row>
      <xdr:rowOff>118745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103522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6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97155</xdr:rowOff>
    </xdr:from>
    <xdr:to>
      <xdr:col>11</xdr:col>
      <xdr:colOff>60325</xdr:colOff>
      <xdr:row>76</xdr:row>
      <xdr:rowOff>27305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95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12082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04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91440</xdr:rowOff>
    </xdr:from>
    <xdr:to>
      <xdr:col>6</xdr:col>
      <xdr:colOff>171450</xdr:colOff>
      <xdr:row>76</xdr:row>
      <xdr:rowOff>21589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6366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03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平成１６年度から数次の財政健全化に向けた取り組みにより数値が改善されている。また、平成２１年度からは、新たな財政収支改善を行った。</a:t>
          </a:r>
          <a:endParaRPr lang="ja-JP" altLang="ja-JP" sz="1400">
            <a:effectLst/>
          </a:endParaRPr>
        </a:p>
        <a:p>
          <a:r>
            <a:rPr kumimoji="1" lang="ja-JP" altLang="ja-JP" sz="1100">
              <a:solidFill>
                <a:schemeClr val="dk1"/>
              </a:solidFill>
              <a:effectLst/>
              <a:latin typeface="+mn-lt"/>
              <a:ea typeface="+mn-ea"/>
              <a:cs typeface="+mn-cs"/>
            </a:rPr>
            <a:t>　今後もこの取り組みを継続していく。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72</xdr:row>
      <xdr:rowOff>159004</xdr:rowOff>
    </xdr:from>
    <xdr:to>
      <xdr:col>82</xdr:col>
      <xdr:colOff>107950</xdr:colOff>
      <xdr:row>73</xdr:row>
      <xdr:rowOff>74422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250340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57421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159004</xdr:rowOff>
    </xdr:from>
    <xdr:to>
      <xdr:col>78</xdr:col>
      <xdr:colOff>69850</xdr:colOff>
      <xdr:row>74</xdr:row>
      <xdr:rowOff>21844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2503404"/>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165862</xdr:rowOff>
    </xdr:from>
    <xdr:to>
      <xdr:col>73</xdr:col>
      <xdr:colOff>180975</xdr:colOff>
      <xdr:row>74</xdr:row>
      <xdr:rowOff>21844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26817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24130</xdr:rowOff>
    </xdr:from>
    <xdr:to>
      <xdr:col>69</xdr:col>
      <xdr:colOff>92075</xdr:colOff>
      <xdr:row>73</xdr:row>
      <xdr:rowOff>165862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253998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50564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23622</xdr:rowOff>
    </xdr:from>
    <xdr:to>
      <xdr:col>82</xdr:col>
      <xdr:colOff>158750</xdr:colOff>
      <xdr:row>73</xdr:row>
      <xdr:rowOff>125222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53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40149</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38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108204</xdr:rowOff>
    </xdr:from>
    <xdr:to>
      <xdr:col>78</xdr:col>
      <xdr:colOff>120650</xdr:colOff>
      <xdr:row>73</xdr:row>
      <xdr:rowOff>38354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45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48531</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22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142494</xdr:rowOff>
    </xdr:from>
    <xdr:to>
      <xdr:col>74</xdr:col>
      <xdr:colOff>31750</xdr:colOff>
      <xdr:row>74</xdr:row>
      <xdr:rowOff>72644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6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82821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115062</xdr:rowOff>
    </xdr:from>
    <xdr:to>
      <xdr:col>69</xdr:col>
      <xdr:colOff>142875</xdr:colOff>
      <xdr:row>74</xdr:row>
      <xdr:rowOff>45212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6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55389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39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144780</xdr:rowOff>
    </xdr:from>
    <xdr:to>
      <xdr:col>65</xdr:col>
      <xdr:colOff>53975</xdr:colOff>
      <xdr:row>73</xdr:row>
      <xdr:rowOff>74930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85107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25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北海道深川市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110965</xdr:rowOff>
    </xdr:from>
    <xdr:to>
      <xdr:col>29</xdr:col>
      <xdr:colOff>127000</xdr:colOff>
      <xdr:row>16</xdr:row>
      <xdr:rowOff>148750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01790"/>
          <a:ext cx="647700" cy="37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136560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27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120784</xdr:rowOff>
    </xdr:from>
    <xdr:to>
      <xdr:col>26</xdr:col>
      <xdr:colOff>50800</xdr:colOff>
      <xdr:row>16</xdr:row>
      <xdr:rowOff>148750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911609"/>
          <a:ext cx="698500" cy="27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91069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53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100297</xdr:rowOff>
    </xdr:from>
    <xdr:to>
      <xdr:col>22</xdr:col>
      <xdr:colOff>114300</xdr:colOff>
      <xdr:row>16</xdr:row>
      <xdr:rowOff>120784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891122"/>
          <a:ext cx="698500" cy="20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136310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100297</xdr:rowOff>
    </xdr:from>
    <xdr:to>
      <xdr:col>18</xdr:col>
      <xdr:colOff>177800</xdr:colOff>
      <xdr:row>16</xdr:row>
      <xdr:rowOff>164142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91122"/>
          <a:ext cx="698500" cy="63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168597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14651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60165</xdr:rowOff>
    </xdr:from>
    <xdr:to>
      <xdr:col>29</xdr:col>
      <xdr:colOff>177800</xdr:colOff>
      <xdr:row>16</xdr:row>
      <xdr:rowOff>161765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50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76692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9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97950</xdr:rowOff>
    </xdr:from>
    <xdr:to>
      <xdr:col>26</xdr:col>
      <xdr:colOff>101600</xdr:colOff>
      <xdr:row>17</xdr:row>
      <xdr:rowOff>28100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88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38277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5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69984</xdr:rowOff>
    </xdr:from>
    <xdr:to>
      <xdr:col>22</xdr:col>
      <xdr:colOff>165100</xdr:colOff>
      <xdr:row>17</xdr:row>
      <xdr:rowOff>134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60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10311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2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49497</xdr:rowOff>
    </xdr:from>
    <xdr:to>
      <xdr:col>19</xdr:col>
      <xdr:colOff>38100</xdr:colOff>
      <xdr:row>16</xdr:row>
      <xdr:rowOff>151097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40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161274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09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113342</xdr:rowOff>
    </xdr:from>
    <xdr:to>
      <xdr:col>15</xdr:col>
      <xdr:colOff>101600</xdr:colOff>
      <xdr:row>17</xdr:row>
      <xdr:rowOff>43492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04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53669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7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199603</xdr:rowOff>
    </xdr:from>
    <xdr:to>
      <xdr:col>29</xdr:col>
      <xdr:colOff>127000</xdr:colOff>
      <xdr:row>37</xdr:row>
      <xdr:rowOff>214245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324303"/>
          <a:ext cx="647700" cy="14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246919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371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214245</xdr:rowOff>
    </xdr:from>
    <xdr:to>
      <xdr:col>26</xdr:col>
      <xdr:colOff>50800</xdr:colOff>
      <xdr:row>37</xdr:row>
      <xdr:rowOff>244504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338945"/>
          <a:ext cx="698500" cy="30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22400</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490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227085</xdr:rowOff>
    </xdr:from>
    <xdr:to>
      <xdr:col>22</xdr:col>
      <xdr:colOff>114300</xdr:colOff>
      <xdr:row>37</xdr:row>
      <xdr:rowOff>244504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351785"/>
          <a:ext cx="698500" cy="17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29010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49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226418</xdr:rowOff>
    </xdr:from>
    <xdr:to>
      <xdr:col>18</xdr:col>
      <xdr:colOff>177800</xdr:colOff>
      <xdr:row>37</xdr:row>
      <xdr:rowOff>227085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351118"/>
          <a:ext cx="698500" cy="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26404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26301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148803</xdr:rowOff>
    </xdr:from>
    <xdr:to>
      <xdr:col>29</xdr:col>
      <xdr:colOff>177800</xdr:colOff>
      <xdr:row>37</xdr:row>
      <xdr:rowOff>250403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273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165330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1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163445</xdr:rowOff>
    </xdr:from>
    <xdr:to>
      <xdr:col>26</xdr:col>
      <xdr:colOff>101600</xdr:colOff>
      <xdr:row>37</xdr:row>
      <xdr:rowOff>265045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288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103772</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057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193704</xdr:rowOff>
    </xdr:from>
    <xdr:to>
      <xdr:col>22</xdr:col>
      <xdr:colOff>165100</xdr:colOff>
      <xdr:row>37</xdr:row>
      <xdr:rowOff>295304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18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134031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08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176285</xdr:rowOff>
    </xdr:from>
    <xdr:to>
      <xdr:col>19</xdr:col>
      <xdr:colOff>38100</xdr:colOff>
      <xdr:row>37</xdr:row>
      <xdr:rowOff>277885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00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116612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0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175618</xdr:rowOff>
    </xdr:from>
    <xdr:to>
      <xdr:col>15</xdr:col>
      <xdr:colOff>101600</xdr:colOff>
      <xdr:row>37</xdr:row>
      <xdr:rowOff>277218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00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115945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06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北海道深川市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19,161
19,054
529.42
20,045,616
19,912,306
123,135
9,296,065
23,376,500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121.2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148590</xdr:rowOff>
    </xdr:from>
    <xdr:to>
      <xdr:col>24</xdr:col>
      <xdr:colOff>63500</xdr:colOff>
      <xdr:row>36</xdr:row>
      <xdr:rowOff>12852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49340"/>
          <a:ext cx="838200" cy="3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82326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3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12852</xdr:rowOff>
    </xdr:from>
    <xdr:to>
      <xdr:col>19</xdr:col>
      <xdr:colOff>177800</xdr:colOff>
      <xdr:row>36</xdr:row>
      <xdr:rowOff>15316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85052"/>
          <a:ext cx="889000" cy="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59390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8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154940</xdr:rowOff>
    </xdr:from>
    <xdr:to>
      <xdr:col>15</xdr:col>
      <xdr:colOff>50800</xdr:colOff>
      <xdr:row>36</xdr:row>
      <xdr:rowOff>15316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155690"/>
          <a:ext cx="889000" cy="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90479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154940</xdr:rowOff>
    </xdr:from>
    <xdr:to>
      <xdr:col>10</xdr:col>
      <xdr:colOff>114300</xdr:colOff>
      <xdr:row>36</xdr:row>
      <xdr:rowOff>75743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55690"/>
          <a:ext cx="889000" cy="9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40492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43019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97790</xdr:rowOff>
    </xdr:from>
    <xdr:to>
      <xdr:col>24</xdr:col>
      <xdr:colOff>114300</xdr:colOff>
      <xdr:row>36</xdr:row>
      <xdr:rowOff>27940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120667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49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133502</xdr:rowOff>
    </xdr:from>
    <xdr:to>
      <xdr:col>20</xdr:col>
      <xdr:colOff>38100</xdr:colOff>
      <xdr:row>36</xdr:row>
      <xdr:rowOff>63652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3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54779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22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135966</xdr:rowOff>
    </xdr:from>
    <xdr:to>
      <xdr:col>15</xdr:col>
      <xdr:colOff>101600</xdr:colOff>
      <xdr:row>36</xdr:row>
      <xdr:rowOff>66116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3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82643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91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104140</xdr:rowOff>
    </xdr:from>
    <xdr:to>
      <xdr:col>10</xdr:col>
      <xdr:colOff>165100</xdr:colOff>
      <xdr:row>36</xdr:row>
      <xdr:rowOff>34290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50817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80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24943</xdr:rowOff>
    </xdr:from>
    <xdr:to>
      <xdr:col>6</xdr:col>
      <xdr:colOff>38100</xdr:colOff>
      <xdr:row>36</xdr:row>
      <xdr:rowOff>126543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9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143070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19421</xdr:rowOff>
    </xdr:from>
    <xdr:to>
      <xdr:col>24</xdr:col>
      <xdr:colOff>63500</xdr:colOff>
      <xdr:row>58</xdr:row>
      <xdr:rowOff>30923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63521"/>
          <a:ext cx="838200" cy="1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119311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91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30923</xdr:rowOff>
    </xdr:from>
    <xdr:to>
      <xdr:col>19</xdr:col>
      <xdr:colOff>177800</xdr:colOff>
      <xdr:row>58</xdr:row>
      <xdr:rowOff>31011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75023"/>
          <a:ext cx="889000" cy="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73217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31011</xdr:rowOff>
    </xdr:from>
    <xdr:to>
      <xdr:col>15</xdr:col>
      <xdr:colOff>50800</xdr:colOff>
      <xdr:row>58</xdr:row>
      <xdr:rowOff>46568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75111"/>
          <a:ext cx="889000" cy="1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84963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46568</xdr:rowOff>
    </xdr:from>
    <xdr:to>
      <xdr:col>10</xdr:col>
      <xdr:colOff>114300</xdr:colOff>
      <xdr:row>58</xdr:row>
      <xdr:rowOff>67571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90668"/>
          <a:ext cx="889000" cy="2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91402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128857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73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140071</xdr:rowOff>
    </xdr:from>
    <xdr:to>
      <xdr:col>24</xdr:col>
      <xdr:colOff>114300</xdr:colOff>
      <xdr:row>58</xdr:row>
      <xdr:rowOff>70221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1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99448</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0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151573</xdr:rowOff>
    </xdr:from>
    <xdr:to>
      <xdr:col>20</xdr:col>
      <xdr:colOff>38100</xdr:colOff>
      <xdr:row>58</xdr:row>
      <xdr:rowOff>81723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2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98250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69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151661</xdr:rowOff>
    </xdr:from>
    <xdr:to>
      <xdr:col>15</xdr:col>
      <xdr:colOff>101600</xdr:colOff>
      <xdr:row>58</xdr:row>
      <xdr:rowOff>81811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2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98338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69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167218</xdr:rowOff>
    </xdr:from>
    <xdr:to>
      <xdr:col>10</xdr:col>
      <xdr:colOff>165100</xdr:colOff>
      <xdr:row>58</xdr:row>
      <xdr:rowOff>97368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3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113895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71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16771</xdr:rowOff>
    </xdr:from>
    <xdr:to>
      <xdr:col>6</xdr:col>
      <xdr:colOff>38100</xdr:colOff>
      <xdr:row>58</xdr:row>
      <xdr:rowOff>118371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6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109498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5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110243</xdr:rowOff>
    </xdr:from>
    <xdr:to>
      <xdr:col>24</xdr:col>
      <xdr:colOff>63500</xdr:colOff>
      <xdr:row>76</xdr:row>
      <xdr:rowOff>159082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140443"/>
          <a:ext cx="838200" cy="4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22310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395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140517</xdr:rowOff>
    </xdr:from>
    <xdr:to>
      <xdr:col>19</xdr:col>
      <xdr:colOff>177800</xdr:colOff>
      <xdr:row>76</xdr:row>
      <xdr:rowOff>159082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170717"/>
          <a:ext cx="889000" cy="1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134208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50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140517</xdr:rowOff>
    </xdr:from>
    <xdr:to>
      <xdr:col>15</xdr:col>
      <xdr:colOff>50800</xdr:colOff>
      <xdr:row>76</xdr:row>
      <xdr:rowOff>162806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170717"/>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157346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5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129870</xdr:rowOff>
    </xdr:from>
    <xdr:to>
      <xdr:col>10</xdr:col>
      <xdr:colOff>114300</xdr:colOff>
      <xdr:row>76</xdr:row>
      <xdr:rowOff>162806</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160070"/>
          <a:ext cx="889000" cy="3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31551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15778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5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59443</xdr:rowOff>
    </xdr:from>
    <xdr:to>
      <xdr:col>24</xdr:col>
      <xdr:colOff>114300</xdr:colOff>
      <xdr:row>76</xdr:row>
      <xdr:rowOff>161043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0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82320</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94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108282</xdr:rowOff>
    </xdr:from>
    <xdr:to>
      <xdr:col>20</xdr:col>
      <xdr:colOff>38100</xdr:colOff>
      <xdr:row>77</xdr:row>
      <xdr:rowOff>38432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13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54959</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91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89717</xdr:rowOff>
    </xdr:from>
    <xdr:to>
      <xdr:col>15</xdr:col>
      <xdr:colOff>101600</xdr:colOff>
      <xdr:row>77</xdr:row>
      <xdr:rowOff>19867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11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36393</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289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112006</xdr:rowOff>
    </xdr:from>
    <xdr:to>
      <xdr:col>10</xdr:col>
      <xdr:colOff>165100</xdr:colOff>
      <xdr:row>77</xdr:row>
      <xdr:rowOff>42156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14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58682</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291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79070</xdr:rowOff>
    </xdr:from>
    <xdr:to>
      <xdr:col>6</xdr:col>
      <xdr:colOff>38100</xdr:colOff>
      <xdr:row>77</xdr:row>
      <xdr:rowOff>9220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1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25747</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288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29634</xdr:rowOff>
    </xdr:from>
    <xdr:to>
      <xdr:col>24</xdr:col>
      <xdr:colOff>63500</xdr:colOff>
      <xdr:row>94</xdr:row>
      <xdr:rowOff>158555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145934"/>
          <a:ext cx="838200" cy="12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110510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98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29634</xdr:rowOff>
    </xdr:from>
    <xdr:to>
      <xdr:col>19</xdr:col>
      <xdr:colOff>177800</xdr:colOff>
      <xdr:row>95</xdr:row>
      <xdr:rowOff>139689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145934"/>
          <a:ext cx="889000" cy="28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110608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398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139689</xdr:rowOff>
    </xdr:from>
    <xdr:to>
      <xdr:col>15</xdr:col>
      <xdr:colOff>50800</xdr:colOff>
      <xdr:row>96</xdr:row>
      <xdr:rowOff>94906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427439"/>
          <a:ext cx="889000" cy="12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21356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65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94906</xdr:rowOff>
    </xdr:from>
    <xdr:to>
      <xdr:col>10</xdr:col>
      <xdr:colOff>114300</xdr:colOff>
      <xdr:row>96</xdr:row>
      <xdr:rowOff>132798</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554106"/>
          <a:ext cx="889000" cy="3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20660</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65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66228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69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107755</xdr:rowOff>
    </xdr:from>
    <xdr:to>
      <xdr:col>24</xdr:col>
      <xdr:colOff>114300</xdr:colOff>
      <xdr:row>95</xdr:row>
      <xdr:rowOff>37905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22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130632</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07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150284</xdr:rowOff>
    </xdr:from>
    <xdr:to>
      <xdr:col>20</xdr:col>
      <xdr:colOff>38100</xdr:colOff>
      <xdr:row>94</xdr:row>
      <xdr:rowOff>80434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09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96961</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587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88889</xdr:rowOff>
    </xdr:from>
    <xdr:to>
      <xdr:col>15</xdr:col>
      <xdr:colOff>101600</xdr:colOff>
      <xdr:row>96</xdr:row>
      <xdr:rowOff>19039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37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35566</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615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44106</xdr:rowOff>
    </xdr:from>
    <xdr:to>
      <xdr:col>10</xdr:col>
      <xdr:colOff>165100</xdr:colOff>
      <xdr:row>96</xdr:row>
      <xdr:rowOff>145706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50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162233</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19795" y="1627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81998</xdr:rowOff>
    </xdr:from>
    <xdr:to>
      <xdr:col>6</xdr:col>
      <xdr:colOff>38100</xdr:colOff>
      <xdr:row>97</xdr:row>
      <xdr:rowOff>12148</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54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28675</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30795" y="1631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29822</xdr:rowOff>
    </xdr:from>
    <xdr:to>
      <xdr:col>55</xdr:col>
      <xdr:colOff>0</xdr:colOff>
      <xdr:row>36</xdr:row>
      <xdr:rowOff>55285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202022"/>
          <a:ext cx="838200" cy="2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29249</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372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54840</xdr:rowOff>
    </xdr:from>
    <xdr:to>
      <xdr:col>50</xdr:col>
      <xdr:colOff>114300</xdr:colOff>
      <xdr:row>36</xdr:row>
      <xdr:rowOff>55285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884140"/>
          <a:ext cx="889000" cy="34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153003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49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54840</xdr:rowOff>
    </xdr:from>
    <xdr:to>
      <xdr:col>45</xdr:col>
      <xdr:colOff>177800</xdr:colOff>
      <xdr:row>36</xdr:row>
      <xdr:rowOff>126353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884140"/>
          <a:ext cx="889000" cy="41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17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108904</xdr:rowOff>
    </xdr:from>
    <xdr:to>
      <xdr:col>41</xdr:col>
      <xdr:colOff>50800</xdr:colOff>
      <xdr:row>36</xdr:row>
      <xdr:rowOff>126353</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281104"/>
          <a:ext cx="889000" cy="1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64097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83871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150472</xdr:rowOff>
    </xdr:from>
    <xdr:to>
      <xdr:col>55</xdr:col>
      <xdr:colOff>50800</xdr:colOff>
      <xdr:row>36</xdr:row>
      <xdr:rowOff>80622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15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1899</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00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4485</xdr:rowOff>
    </xdr:from>
    <xdr:to>
      <xdr:col>50</xdr:col>
      <xdr:colOff>165100</xdr:colOff>
      <xdr:row>36</xdr:row>
      <xdr:rowOff>106085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17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122612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5951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4040</xdr:rowOff>
    </xdr:from>
    <xdr:to>
      <xdr:col>46</xdr:col>
      <xdr:colOff>38100</xdr:colOff>
      <xdr:row>34</xdr:row>
      <xdr:rowOff>105640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83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122167</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60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75553</xdr:rowOff>
    </xdr:from>
    <xdr:to>
      <xdr:col>41</xdr:col>
      <xdr:colOff>101600</xdr:colOff>
      <xdr:row>37</xdr:row>
      <xdr:rowOff>5703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24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22230</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602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58104</xdr:rowOff>
    </xdr:from>
    <xdr:to>
      <xdr:col>36</xdr:col>
      <xdr:colOff>165100</xdr:colOff>
      <xdr:row>36</xdr:row>
      <xdr:rowOff>159704</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23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4781</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672795" y="600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65624</xdr:rowOff>
    </xdr:from>
    <xdr:to>
      <xdr:col>55</xdr:col>
      <xdr:colOff>0</xdr:colOff>
      <xdr:row>57</xdr:row>
      <xdr:rowOff>97151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9495374"/>
          <a:ext cx="838200" cy="37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89393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862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97151</xdr:rowOff>
    </xdr:from>
    <xdr:to>
      <xdr:col>50</xdr:col>
      <xdr:colOff>114300</xdr:colOff>
      <xdr:row>57</xdr:row>
      <xdr:rowOff>166730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869801"/>
          <a:ext cx="889000" cy="6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168665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94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55014</xdr:rowOff>
    </xdr:from>
    <xdr:to>
      <xdr:col>45</xdr:col>
      <xdr:colOff>177800</xdr:colOff>
      <xdr:row>57</xdr:row>
      <xdr:rowOff>166730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827664"/>
          <a:ext cx="889000" cy="11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35146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6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55014</xdr:rowOff>
    </xdr:from>
    <xdr:to>
      <xdr:col>41</xdr:col>
      <xdr:colOff>50800</xdr:colOff>
      <xdr:row>57</xdr:row>
      <xdr:rowOff>103525</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827664"/>
          <a:ext cx="889000" cy="4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5014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94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34105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97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14824</xdr:rowOff>
    </xdr:from>
    <xdr:to>
      <xdr:col>55</xdr:col>
      <xdr:colOff>50800</xdr:colOff>
      <xdr:row>55</xdr:row>
      <xdr:rowOff>116424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44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37701</xdr:rowOff>
    </xdr:from>
    <xdr:ext cx="599010"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296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46351</xdr:rowOff>
    </xdr:from>
    <xdr:to>
      <xdr:col>50</xdr:col>
      <xdr:colOff>165100</xdr:colOff>
      <xdr:row>57</xdr:row>
      <xdr:rowOff>147951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81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164478</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39795" y="959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115930</xdr:rowOff>
    </xdr:from>
    <xdr:to>
      <xdr:col>46</xdr:col>
      <xdr:colOff>38100</xdr:colOff>
      <xdr:row>58</xdr:row>
      <xdr:rowOff>46080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88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37207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98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4214</xdr:rowOff>
    </xdr:from>
    <xdr:to>
      <xdr:col>41</xdr:col>
      <xdr:colOff>101600</xdr:colOff>
      <xdr:row>57</xdr:row>
      <xdr:rowOff>105814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77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122341</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61795" y="9552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52725</xdr:rowOff>
    </xdr:from>
    <xdr:to>
      <xdr:col>36</xdr:col>
      <xdr:colOff>165100</xdr:colOff>
      <xdr:row>57</xdr:row>
      <xdr:rowOff>154325</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82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170852</xdr:rowOff>
    </xdr:from>
    <xdr:ext cx="599010"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672795" y="960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44450</xdr:rowOff>
    </xdr:from>
    <xdr:to>
      <xdr:col>55</xdr:col>
      <xdr:colOff>0</xdr:colOff>
      <xdr:row>79</xdr:row>
      <xdr:rowOff>44450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44450</xdr:rowOff>
    </xdr:from>
    <xdr:to>
      <xdr:col>50</xdr:col>
      <xdr:colOff>114300</xdr:colOff>
      <xdr:row>79</xdr:row>
      <xdr:rowOff>44450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133832</xdr:rowOff>
    </xdr:from>
    <xdr:to>
      <xdr:col>45</xdr:col>
      <xdr:colOff>177800</xdr:colOff>
      <xdr:row>79</xdr:row>
      <xdr:rowOff>44450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164032"/>
          <a:ext cx="889000" cy="42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114800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102285</xdr:rowOff>
    </xdr:from>
    <xdr:to>
      <xdr:col>41</xdr:col>
      <xdr:colOff>50800</xdr:colOff>
      <xdr:row>76</xdr:row>
      <xdr:rowOff>133832</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132485"/>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98925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117733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31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83032</xdr:rowOff>
    </xdr:from>
    <xdr:to>
      <xdr:col>41</xdr:col>
      <xdr:colOff>101600</xdr:colOff>
      <xdr:row>77</xdr:row>
      <xdr:rowOff>13182</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11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29710</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288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51485</xdr:rowOff>
    </xdr:from>
    <xdr:to>
      <xdr:col>36</xdr:col>
      <xdr:colOff>165100</xdr:colOff>
      <xdr:row>76</xdr:row>
      <xdr:rowOff>153085</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08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169613</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285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81397</xdr:rowOff>
    </xdr:from>
    <xdr:to>
      <xdr:col>55</xdr:col>
      <xdr:colOff>0</xdr:colOff>
      <xdr:row>97</xdr:row>
      <xdr:rowOff>115768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369147"/>
          <a:ext cx="838200" cy="37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26542</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828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115768</xdr:rowOff>
    </xdr:from>
    <xdr:to>
      <xdr:col>50</xdr:col>
      <xdr:colOff>114300</xdr:colOff>
      <xdr:row>98</xdr:row>
      <xdr:rowOff>19946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746418"/>
          <a:ext cx="889000" cy="7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131926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93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19946</xdr:rowOff>
    </xdr:from>
    <xdr:to>
      <xdr:col>45</xdr:col>
      <xdr:colOff>177800</xdr:colOff>
      <xdr:row>98</xdr:row>
      <xdr:rowOff>24724</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822046"/>
          <a:ext cx="8890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146266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4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24724</xdr:rowOff>
    </xdr:from>
    <xdr:to>
      <xdr:col>41</xdr:col>
      <xdr:colOff>50800</xdr:colOff>
      <xdr:row>98</xdr:row>
      <xdr:rowOff>137035</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826824"/>
          <a:ext cx="889000" cy="11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140992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94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21065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5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30597</xdr:rowOff>
    </xdr:from>
    <xdr:to>
      <xdr:col>55</xdr:col>
      <xdr:colOff>50800</xdr:colOff>
      <xdr:row>95</xdr:row>
      <xdr:rowOff>132197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31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53474</xdr:rowOff>
    </xdr:from>
    <xdr:ext cx="599010"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169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64968</xdr:rowOff>
    </xdr:from>
    <xdr:to>
      <xdr:col>50</xdr:col>
      <xdr:colOff>165100</xdr:colOff>
      <xdr:row>97</xdr:row>
      <xdr:rowOff>166568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6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11645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47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140596</xdr:rowOff>
    </xdr:from>
    <xdr:to>
      <xdr:col>46</xdr:col>
      <xdr:colOff>38100</xdr:colOff>
      <xdr:row>98</xdr:row>
      <xdr:rowOff>70746</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77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87273</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54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145374</xdr:rowOff>
    </xdr:from>
    <xdr:to>
      <xdr:col>41</xdr:col>
      <xdr:colOff>101600</xdr:colOff>
      <xdr:row>98</xdr:row>
      <xdr:rowOff>75524</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77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92051</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55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86235</xdr:rowOff>
    </xdr:from>
    <xdr:to>
      <xdr:col>36</xdr:col>
      <xdr:colOff>165100</xdr:colOff>
      <xdr:row>99</xdr:row>
      <xdr:rowOff>16385</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88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7512</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98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98340</xdr:rowOff>
    </xdr:from>
    <xdr:to>
      <xdr:col>85</xdr:col>
      <xdr:colOff>127000</xdr:colOff>
      <xdr:row>39</xdr:row>
      <xdr:rowOff>98797</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5481300" y="6784890"/>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98797</xdr:rowOff>
    </xdr:from>
    <xdr:to>
      <xdr:col>81</xdr:col>
      <xdr:colOff>50800</xdr:colOff>
      <xdr:row>39</xdr:row>
      <xdr:rowOff>98846</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4592300" y="6785347"/>
          <a:ext cx="8890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72067</xdr:rowOff>
    </xdr:from>
    <xdr:to>
      <xdr:col>76</xdr:col>
      <xdr:colOff>114300</xdr:colOff>
      <xdr:row>39</xdr:row>
      <xdr:rowOff>98846</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3703300" y="6758617"/>
          <a:ext cx="889000" cy="2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15819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35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67463</xdr:rowOff>
    </xdr:from>
    <xdr:to>
      <xdr:col>71</xdr:col>
      <xdr:colOff>177800</xdr:colOff>
      <xdr:row>39</xdr:row>
      <xdr:rowOff>72067</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814300" y="6582563"/>
          <a:ext cx="889000" cy="17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1009</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3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163503</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47540</xdr:rowOff>
    </xdr:from>
    <xdr:to>
      <xdr:col>85</xdr:col>
      <xdr:colOff>177800</xdr:colOff>
      <xdr:row>39</xdr:row>
      <xdr:rowOff>149140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73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133917</xdr:rowOff>
    </xdr:from>
    <xdr:ext cx="313932"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649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47997</xdr:rowOff>
    </xdr:from>
    <xdr:to>
      <xdr:col>81</xdr:col>
      <xdr:colOff>101600</xdr:colOff>
      <xdr:row>39</xdr:row>
      <xdr:rowOff>149597</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73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140724</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356650" y="68272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48046</xdr:rowOff>
    </xdr:from>
    <xdr:to>
      <xdr:col>76</xdr:col>
      <xdr:colOff>165100</xdr:colOff>
      <xdr:row>39</xdr:row>
      <xdr:rowOff>149646</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7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140773</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467650" y="68273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21267</xdr:rowOff>
    </xdr:from>
    <xdr:to>
      <xdr:col>72</xdr:col>
      <xdr:colOff>38100</xdr:colOff>
      <xdr:row>39</xdr:row>
      <xdr:rowOff>122867</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70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113994</xdr:rowOff>
    </xdr:from>
    <xdr:ext cx="469744"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468428" y="680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16663</xdr:rowOff>
    </xdr:from>
    <xdr:to>
      <xdr:col>67</xdr:col>
      <xdr:colOff>101600</xdr:colOff>
      <xdr:row>38</xdr:row>
      <xdr:rowOff>118263</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5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134790</xdr:rowOff>
    </xdr:from>
    <xdr:ext cx="534377"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547111" y="63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a:extLst>
            <a:ext uri="{FF2B5EF4-FFF2-40B4-BE49-F238E27FC236}">
              <a16:creationId xmlns:a16="http://schemas.microsoft.com/office/drawing/2014/main" id="{00000000-0008-0000-06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a:extLst>
            <a:ext uri="{FF2B5EF4-FFF2-40B4-BE49-F238E27FC236}">
              <a16:creationId xmlns:a16="http://schemas.microsoft.com/office/drawing/2014/main" id="{00000000-0008-0000-0600-000041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a:extLst>
            <a:ext uri="{FF2B5EF4-FFF2-40B4-BE49-F238E27FC236}">
              <a16:creationId xmlns:a16="http://schemas.microsoft.com/office/drawing/2014/main" id="{00000000-0008-0000-0600-000043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a:extLst>
            <a:ext uri="{FF2B5EF4-FFF2-40B4-BE49-F238E27FC236}">
              <a16:creationId xmlns:a16="http://schemas.microsoft.com/office/drawing/2014/main" id="{00000000-0008-0000-0600-000046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a:extLst>
            <a:ext uri="{FF2B5EF4-FFF2-40B4-BE49-F238E27FC236}">
              <a16:creationId xmlns:a16="http://schemas.microsoft.com/office/drawing/2014/main" id="{00000000-0008-0000-0600-000059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a:extLst>
            <a:ext uri="{FF2B5EF4-FFF2-40B4-BE49-F238E27FC236}">
              <a16:creationId xmlns:a16="http://schemas.microsoft.com/office/drawing/2014/main" id="{00000000-0008-0000-0600-000060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a:extLst>
            <a:ext uri="{FF2B5EF4-FFF2-40B4-BE49-F238E27FC236}">
              <a16:creationId xmlns:a16="http://schemas.microsoft.com/office/drawing/2014/main" id="{00000000-0008-0000-06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a:extLst>
            <a:ext uri="{FF2B5EF4-FFF2-40B4-BE49-F238E27FC236}">
              <a16:creationId xmlns:a16="http://schemas.microsoft.com/office/drawing/2014/main" id="{00000000-0008-0000-0600-00007C020000}"/>
            </a:ext>
          </a:extLst>
        </xdr:cNvPr>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a:extLst>
            <a:ext uri="{FF2B5EF4-FFF2-40B4-BE49-F238E27FC236}">
              <a16:creationId xmlns:a16="http://schemas.microsoft.com/office/drawing/2014/main" id="{00000000-0008-0000-0600-00007E020000}"/>
            </a:ext>
          </a:extLst>
        </xdr:cNvPr>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45000</xdr:rowOff>
    </xdr:from>
    <xdr:to>
      <xdr:col>85</xdr:col>
      <xdr:colOff>127000</xdr:colOff>
      <xdr:row>77</xdr:row>
      <xdr:rowOff>73292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5481300" y="13246650"/>
          <a:ext cx="838200" cy="2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116140</xdr:rowOff>
    </xdr:from>
    <xdr:ext cx="534377" cy="259045"/>
    <xdr:sp macro="" textlink="">
      <xdr:nvSpPr>
        <xdr:cNvPr id="641" name="公債費平均値テキスト">
          <a:extLst>
            <a:ext uri="{FF2B5EF4-FFF2-40B4-BE49-F238E27FC236}">
              <a16:creationId xmlns:a16="http://schemas.microsoft.com/office/drawing/2014/main" id="{00000000-0008-0000-0600-000081020000}"/>
            </a:ext>
          </a:extLst>
        </xdr:cNvPr>
        <xdr:cNvSpPr txBox="1"/>
      </xdr:nvSpPr>
      <xdr:spPr>
        <a:xfrm>
          <a:off x="16370300" y="13317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73292</xdr:rowOff>
    </xdr:from>
    <xdr:to>
      <xdr:col>81</xdr:col>
      <xdr:colOff>50800</xdr:colOff>
      <xdr:row>77</xdr:row>
      <xdr:rowOff>100315</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4592300" y="13274942"/>
          <a:ext cx="889000" cy="2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67229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44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35775</xdr:rowOff>
    </xdr:from>
    <xdr:to>
      <xdr:col>76</xdr:col>
      <xdr:colOff>114300</xdr:colOff>
      <xdr:row>77</xdr:row>
      <xdr:rowOff>100315</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3703300" y="13237425"/>
          <a:ext cx="889000" cy="6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81977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35775</xdr:rowOff>
    </xdr:from>
    <xdr:to>
      <xdr:col>71</xdr:col>
      <xdr:colOff>177800</xdr:colOff>
      <xdr:row>77</xdr:row>
      <xdr:rowOff>42937</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flipV="1">
          <a:off x="12814300" y="13237425"/>
          <a:ext cx="8890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86343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a:extLst>
            <a:ext uri="{FF2B5EF4-FFF2-40B4-BE49-F238E27FC236}">
              <a16:creationId xmlns:a16="http://schemas.microsoft.com/office/drawing/2014/main" id="{00000000-0008-0000-0600-00008C020000}"/>
            </a:ext>
          </a:extLst>
        </xdr:cNvPr>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84197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165650</xdr:rowOff>
    </xdr:from>
    <xdr:to>
      <xdr:col>85</xdr:col>
      <xdr:colOff>177800</xdr:colOff>
      <xdr:row>77</xdr:row>
      <xdr:rowOff>95800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6268700" y="1319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17077</xdr:rowOff>
    </xdr:from>
    <xdr:ext cx="599010" cy="259045"/>
    <xdr:sp macro="" textlink="">
      <xdr:nvSpPr>
        <xdr:cNvPr id="660" name="公債費該当値テキスト">
          <a:extLst>
            <a:ext uri="{FF2B5EF4-FFF2-40B4-BE49-F238E27FC236}">
              <a16:creationId xmlns:a16="http://schemas.microsoft.com/office/drawing/2014/main" id="{00000000-0008-0000-0600-000094020000}"/>
            </a:ext>
          </a:extLst>
        </xdr:cNvPr>
        <xdr:cNvSpPr txBox="1"/>
      </xdr:nvSpPr>
      <xdr:spPr>
        <a:xfrm>
          <a:off x="16370300" y="1304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22492</xdr:rowOff>
    </xdr:from>
    <xdr:to>
      <xdr:col>81</xdr:col>
      <xdr:colOff>101600</xdr:colOff>
      <xdr:row>77</xdr:row>
      <xdr:rowOff>124092</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5430500" y="1322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140619</xdr:rowOff>
    </xdr:from>
    <xdr:ext cx="599010"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181795" y="1299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49515</xdr:rowOff>
    </xdr:from>
    <xdr:to>
      <xdr:col>76</xdr:col>
      <xdr:colOff>165100</xdr:colOff>
      <xdr:row>77</xdr:row>
      <xdr:rowOff>151115</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4541500" y="1325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167642</xdr:rowOff>
    </xdr:from>
    <xdr:ext cx="599010"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4292795" y="1302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156425</xdr:rowOff>
    </xdr:from>
    <xdr:to>
      <xdr:col>72</xdr:col>
      <xdr:colOff>38100</xdr:colOff>
      <xdr:row>77</xdr:row>
      <xdr:rowOff>86575</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3652500" y="1318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103102</xdr:rowOff>
    </xdr:from>
    <xdr:ext cx="599010"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03795" y="1296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163587</xdr:rowOff>
    </xdr:from>
    <xdr:to>
      <xdr:col>67</xdr:col>
      <xdr:colOff>101600</xdr:colOff>
      <xdr:row>77</xdr:row>
      <xdr:rowOff>93737</xdr:rowOff>
    </xdr:to>
    <xdr:sp macro="" textlink="">
      <xdr:nvSpPr>
        <xdr:cNvPr id="667" name="楕円 666">
          <a:extLst>
            <a:ext uri="{FF2B5EF4-FFF2-40B4-BE49-F238E27FC236}">
              <a16:creationId xmlns:a16="http://schemas.microsoft.com/office/drawing/2014/main" id="{00000000-0008-0000-0600-00009B020000}"/>
            </a:ext>
          </a:extLst>
        </xdr:cNvPr>
        <xdr:cNvSpPr/>
      </xdr:nvSpPr>
      <xdr:spPr>
        <a:xfrm>
          <a:off x="12763500" y="1319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110264</xdr:rowOff>
    </xdr:from>
    <xdr:ext cx="599010"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14795" y="1296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a:extLst>
            <a:ext uri="{FF2B5EF4-FFF2-40B4-BE49-F238E27FC236}">
              <a16:creationId xmlns:a16="http://schemas.microsoft.com/office/drawing/2014/main" id="{00000000-0008-0000-06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a:extLst>
            <a:ext uri="{FF2B5EF4-FFF2-40B4-BE49-F238E27FC236}">
              <a16:creationId xmlns:a16="http://schemas.microsoft.com/office/drawing/2014/main" id="{00000000-0008-0000-0600-0000B5020000}"/>
            </a:ext>
          </a:extLst>
        </xdr:cNvPr>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a:extLst>
            <a:ext uri="{FF2B5EF4-FFF2-40B4-BE49-F238E27FC236}">
              <a16:creationId xmlns:a16="http://schemas.microsoft.com/office/drawing/2014/main" id="{00000000-0008-0000-0600-0000B7020000}"/>
            </a:ext>
          </a:extLst>
        </xdr:cNvPr>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158950</xdr:rowOff>
    </xdr:from>
    <xdr:to>
      <xdr:col>85</xdr:col>
      <xdr:colOff>127000</xdr:colOff>
      <xdr:row>99</xdr:row>
      <xdr:rowOff>20606</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5481300" y="16961050"/>
          <a:ext cx="838200" cy="3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8" name="積立金平均値テキスト">
          <a:extLst>
            <a:ext uri="{FF2B5EF4-FFF2-40B4-BE49-F238E27FC236}">
              <a16:creationId xmlns:a16="http://schemas.microsoft.com/office/drawing/2014/main" id="{00000000-0008-0000-0600-0000BA020000}"/>
            </a:ext>
          </a:extLst>
        </xdr:cNvPr>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158950</xdr:rowOff>
    </xdr:from>
    <xdr:to>
      <xdr:col>81</xdr:col>
      <xdr:colOff>50800</xdr:colOff>
      <xdr:row>99</xdr:row>
      <xdr:rowOff>40187</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4592300" y="16961050"/>
          <a:ext cx="889000" cy="5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40187</xdr:rowOff>
    </xdr:from>
    <xdr:to>
      <xdr:col>76</xdr:col>
      <xdr:colOff>114300</xdr:colOff>
      <xdr:row>99</xdr:row>
      <xdr:rowOff>43128</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3703300" y="17013737"/>
          <a:ext cx="889000" cy="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36731</xdr:rowOff>
    </xdr:from>
    <xdr:to>
      <xdr:col>71</xdr:col>
      <xdr:colOff>177800</xdr:colOff>
      <xdr:row>99</xdr:row>
      <xdr:rowOff>43128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2814300" y="17010281"/>
          <a:ext cx="889000" cy="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63175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a:extLst>
            <a:ext uri="{FF2B5EF4-FFF2-40B4-BE49-F238E27FC236}">
              <a16:creationId xmlns:a16="http://schemas.microsoft.com/office/drawing/2014/main" id="{00000000-0008-0000-0600-0000C5020000}"/>
            </a:ext>
          </a:extLst>
        </xdr:cNvPr>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70738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70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141256</xdr:rowOff>
    </xdr:from>
    <xdr:to>
      <xdr:col>85</xdr:col>
      <xdr:colOff>177800</xdr:colOff>
      <xdr:row>99</xdr:row>
      <xdr:rowOff>71406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6268700" y="1694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59773</xdr:rowOff>
    </xdr:from>
    <xdr:ext cx="534377" cy="259045"/>
    <xdr:sp macro="" textlink="">
      <xdr:nvSpPr>
        <xdr:cNvPr id="717" name="積立金該当値テキスト">
          <a:extLst>
            <a:ext uri="{FF2B5EF4-FFF2-40B4-BE49-F238E27FC236}">
              <a16:creationId xmlns:a16="http://schemas.microsoft.com/office/drawing/2014/main" id="{00000000-0008-0000-0600-0000CD020000}"/>
            </a:ext>
          </a:extLst>
        </xdr:cNvPr>
        <xdr:cNvSpPr txBox="1"/>
      </xdr:nvSpPr>
      <xdr:spPr>
        <a:xfrm>
          <a:off x="16370300" y="1686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108150</xdr:rowOff>
    </xdr:from>
    <xdr:to>
      <xdr:col>81</xdr:col>
      <xdr:colOff>101600</xdr:colOff>
      <xdr:row>99</xdr:row>
      <xdr:rowOff>38300</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5430500" y="169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29427</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5214111" y="170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160837</xdr:rowOff>
    </xdr:from>
    <xdr:to>
      <xdr:col>76</xdr:col>
      <xdr:colOff>165100</xdr:colOff>
      <xdr:row>99</xdr:row>
      <xdr:rowOff>90987</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4541500" y="1696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82114</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4357428" y="1705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163778</xdr:rowOff>
    </xdr:from>
    <xdr:to>
      <xdr:col>72</xdr:col>
      <xdr:colOff>38100</xdr:colOff>
      <xdr:row>99</xdr:row>
      <xdr:rowOff>93928</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3652500" y="1696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85055</xdr:rowOff>
    </xdr:from>
    <xdr:ext cx="378565"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3514017" y="17058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157381</xdr:rowOff>
    </xdr:from>
    <xdr:to>
      <xdr:col>67</xdr:col>
      <xdr:colOff>101600</xdr:colOff>
      <xdr:row>99</xdr:row>
      <xdr:rowOff>87531</xdr:rowOff>
    </xdr:to>
    <xdr:sp macro="" textlink="">
      <xdr:nvSpPr>
        <xdr:cNvPr id="724" name="楕円 723">
          <a:extLst>
            <a:ext uri="{FF2B5EF4-FFF2-40B4-BE49-F238E27FC236}">
              <a16:creationId xmlns:a16="http://schemas.microsoft.com/office/drawing/2014/main" id="{00000000-0008-0000-0600-0000D4020000}"/>
            </a:ext>
          </a:extLst>
        </xdr:cNvPr>
        <xdr:cNvSpPr/>
      </xdr:nvSpPr>
      <xdr:spPr>
        <a:xfrm>
          <a:off x="12763500" y="1695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78658</xdr:rowOff>
    </xdr:from>
    <xdr:ext cx="469744"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2579428" y="1705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a:extLst>
            <a:ext uri="{FF2B5EF4-FFF2-40B4-BE49-F238E27FC236}">
              <a16:creationId xmlns:a16="http://schemas.microsoft.com/office/drawing/2014/main" id="{00000000-0008-0000-06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a:extLst>
            <a:ext uri="{FF2B5EF4-FFF2-40B4-BE49-F238E27FC236}">
              <a16:creationId xmlns:a16="http://schemas.microsoft.com/office/drawing/2014/main" id="{00000000-0008-0000-0600-0000F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a:extLst>
            <a:ext uri="{FF2B5EF4-FFF2-40B4-BE49-F238E27FC236}">
              <a16:creationId xmlns:a16="http://schemas.microsoft.com/office/drawing/2014/main" id="{00000000-0008-0000-0600-0000F2020000}"/>
            </a:ext>
          </a:extLst>
        </xdr:cNvPr>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122457</xdr:rowOff>
    </xdr:from>
    <xdr:to>
      <xdr:col>116</xdr:col>
      <xdr:colOff>63500</xdr:colOff>
      <xdr:row>36</xdr:row>
      <xdr:rowOff>1560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21323300" y="6123207"/>
          <a:ext cx="838200" cy="5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72356</xdr:rowOff>
    </xdr:from>
    <xdr:ext cx="469744" cy="259045"/>
    <xdr:sp macro="" textlink="">
      <xdr:nvSpPr>
        <xdr:cNvPr id="757" name="投資及び出資金平均値テキスト">
          <a:extLst>
            <a:ext uri="{FF2B5EF4-FFF2-40B4-BE49-F238E27FC236}">
              <a16:creationId xmlns:a16="http://schemas.microsoft.com/office/drawing/2014/main" id="{00000000-0008-0000-0600-0000F5020000}"/>
            </a:ext>
          </a:extLst>
        </xdr:cNvPr>
        <xdr:cNvSpPr txBox="1"/>
      </xdr:nvSpPr>
      <xdr:spPr>
        <a:xfrm>
          <a:off x="22212300" y="6587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1560</xdr:rowOff>
    </xdr:from>
    <xdr:to>
      <xdr:col>111</xdr:col>
      <xdr:colOff>177800</xdr:colOff>
      <xdr:row>36</xdr:row>
      <xdr:rowOff>85522</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flipV="1">
          <a:off x="20434300" y="6173760"/>
          <a:ext cx="889000" cy="8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22293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7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85522</xdr:rowOff>
    </xdr:from>
    <xdr:to>
      <xdr:col>107</xdr:col>
      <xdr:colOff>50800</xdr:colOff>
      <xdr:row>36</xdr:row>
      <xdr:rowOff>145709</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flipV="1">
          <a:off x="19545300" y="6257722"/>
          <a:ext cx="889000" cy="6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12985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69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141627</xdr:rowOff>
    </xdr:from>
    <xdr:to>
      <xdr:col>102</xdr:col>
      <xdr:colOff>114300</xdr:colOff>
      <xdr:row>36</xdr:row>
      <xdr:rowOff>145709</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656300" y="5970927"/>
          <a:ext cx="889000" cy="34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58020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74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a:extLst>
            <a:ext uri="{FF2B5EF4-FFF2-40B4-BE49-F238E27FC236}">
              <a16:creationId xmlns:a16="http://schemas.microsoft.com/office/drawing/2014/main" id="{00000000-0008-0000-0600-000000030000}"/>
            </a:ext>
          </a:extLst>
        </xdr:cNvPr>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63440</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74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71657</xdr:rowOff>
    </xdr:from>
    <xdr:to>
      <xdr:col>116</xdr:col>
      <xdr:colOff>114300</xdr:colOff>
      <xdr:row>36</xdr:row>
      <xdr:rowOff>1807</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2110700" y="607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94534</xdr:rowOff>
    </xdr:from>
    <xdr:ext cx="534377" cy="259045"/>
    <xdr:sp macro="" textlink="">
      <xdr:nvSpPr>
        <xdr:cNvPr id="776" name="投資及び出資金該当値テキスト">
          <a:extLst>
            <a:ext uri="{FF2B5EF4-FFF2-40B4-BE49-F238E27FC236}">
              <a16:creationId xmlns:a16="http://schemas.microsoft.com/office/drawing/2014/main" id="{00000000-0008-0000-0600-000008030000}"/>
            </a:ext>
          </a:extLst>
        </xdr:cNvPr>
        <xdr:cNvSpPr txBox="1"/>
      </xdr:nvSpPr>
      <xdr:spPr>
        <a:xfrm>
          <a:off x="22212300" y="592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122210</xdr:rowOff>
    </xdr:from>
    <xdr:to>
      <xdr:col>112</xdr:col>
      <xdr:colOff>38100</xdr:colOff>
      <xdr:row>36</xdr:row>
      <xdr:rowOff>52360</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1272500" y="612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68887</xdr:rowOff>
    </xdr:from>
    <xdr:ext cx="534377"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56111" y="589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34722</xdr:rowOff>
    </xdr:from>
    <xdr:to>
      <xdr:col>107</xdr:col>
      <xdr:colOff>101600</xdr:colOff>
      <xdr:row>36</xdr:row>
      <xdr:rowOff>136322</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20383500" y="620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152849</xdr:rowOff>
    </xdr:from>
    <xdr:ext cx="534377"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167111" y="59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94909</xdr:rowOff>
    </xdr:from>
    <xdr:to>
      <xdr:col>102</xdr:col>
      <xdr:colOff>165100</xdr:colOff>
      <xdr:row>37</xdr:row>
      <xdr:rowOff>25059</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9494500" y="626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41586</xdr:rowOff>
    </xdr:from>
    <xdr:ext cx="534377"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278111" y="604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90827</xdr:rowOff>
    </xdr:from>
    <xdr:to>
      <xdr:col>98</xdr:col>
      <xdr:colOff>38100</xdr:colOff>
      <xdr:row>35</xdr:row>
      <xdr:rowOff>20977</xdr:rowOff>
    </xdr:to>
    <xdr:sp macro="" textlink="">
      <xdr:nvSpPr>
        <xdr:cNvPr id="783" name="楕円 782">
          <a:extLst>
            <a:ext uri="{FF2B5EF4-FFF2-40B4-BE49-F238E27FC236}">
              <a16:creationId xmlns:a16="http://schemas.microsoft.com/office/drawing/2014/main" id="{00000000-0008-0000-0600-00000F030000}"/>
            </a:ext>
          </a:extLst>
        </xdr:cNvPr>
        <xdr:cNvSpPr/>
      </xdr:nvSpPr>
      <xdr:spPr>
        <a:xfrm>
          <a:off x="18605500" y="592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33</xdr:row>
      <xdr:rowOff>37504</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389111" y="569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99557</xdr:rowOff>
    </xdr:from>
    <xdr:to>
      <xdr:col>116</xdr:col>
      <xdr:colOff>63500</xdr:colOff>
      <xdr:row>56</xdr:row>
      <xdr:rowOff>52604</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1323300" y="9529307"/>
          <a:ext cx="838200" cy="12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103469</xdr:rowOff>
    </xdr:from>
    <xdr:ext cx="469744"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876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27115</xdr:rowOff>
    </xdr:from>
    <xdr:to>
      <xdr:col>111</xdr:col>
      <xdr:colOff>177800</xdr:colOff>
      <xdr:row>56</xdr:row>
      <xdr:rowOff>52604</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20434300" y="9628315"/>
          <a:ext cx="889000" cy="2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53360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99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5260</xdr:rowOff>
    </xdr:from>
    <xdr:to>
      <xdr:col>107</xdr:col>
      <xdr:colOff>50800</xdr:colOff>
      <xdr:row>56</xdr:row>
      <xdr:rowOff>27115</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9545300" y="9606460"/>
          <a:ext cx="889000" cy="2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37883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98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153667</xdr:rowOff>
    </xdr:from>
    <xdr:to>
      <xdr:col>102</xdr:col>
      <xdr:colOff>114300</xdr:colOff>
      <xdr:row>56</xdr:row>
      <xdr:rowOff>5260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656300" y="9583417"/>
          <a:ext cx="889000" cy="2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56469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00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53908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99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48757</xdr:rowOff>
    </xdr:from>
    <xdr:to>
      <xdr:col>116</xdr:col>
      <xdr:colOff>114300</xdr:colOff>
      <xdr:row>55</xdr:row>
      <xdr:rowOff>150357</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947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71634</xdr:rowOff>
    </xdr:from>
    <xdr:ext cx="534377"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932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1804</xdr:rowOff>
    </xdr:from>
    <xdr:to>
      <xdr:col>112</xdr:col>
      <xdr:colOff>38100</xdr:colOff>
      <xdr:row>56</xdr:row>
      <xdr:rowOff>103404</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960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119931</xdr:rowOff>
    </xdr:from>
    <xdr:ext cx="534377"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56111" y="937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147765</xdr:rowOff>
    </xdr:from>
    <xdr:to>
      <xdr:col>107</xdr:col>
      <xdr:colOff>101600</xdr:colOff>
      <xdr:row>56</xdr:row>
      <xdr:rowOff>77915</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957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94442</xdr:rowOff>
    </xdr:from>
    <xdr:ext cx="534377"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67111" y="93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125910</xdr:rowOff>
    </xdr:from>
    <xdr:to>
      <xdr:col>102</xdr:col>
      <xdr:colOff>165100</xdr:colOff>
      <xdr:row>56</xdr:row>
      <xdr:rowOff>56060</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955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72587</xdr:rowOff>
    </xdr:from>
    <xdr:ext cx="534377"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278111" y="933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102867</xdr:rowOff>
    </xdr:from>
    <xdr:to>
      <xdr:col>98</xdr:col>
      <xdr:colOff>38100</xdr:colOff>
      <xdr:row>56</xdr:row>
      <xdr:rowOff>33017</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953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49544</xdr:rowOff>
    </xdr:from>
    <xdr:ext cx="534377"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389111" y="930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a:extLst>
            <a:ext uri="{FF2B5EF4-FFF2-40B4-BE49-F238E27FC236}">
              <a16:creationId xmlns:a16="http://schemas.microsoft.com/office/drawing/2014/main" id="{00000000-0008-0000-0600-00006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a:extLst>
            <a:ext uri="{FF2B5EF4-FFF2-40B4-BE49-F238E27FC236}">
              <a16:creationId xmlns:a16="http://schemas.microsoft.com/office/drawing/2014/main" id="{00000000-0008-0000-0600-000063030000}"/>
            </a:ext>
          </a:extLst>
        </xdr:cNvPr>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a:extLst>
            <a:ext uri="{FF2B5EF4-FFF2-40B4-BE49-F238E27FC236}">
              <a16:creationId xmlns:a16="http://schemas.microsoft.com/office/drawing/2014/main" id="{00000000-0008-0000-0600-000065030000}"/>
            </a:ext>
          </a:extLst>
        </xdr:cNvPr>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4369</xdr:rowOff>
    </xdr:from>
    <xdr:to>
      <xdr:col>116</xdr:col>
      <xdr:colOff>63500</xdr:colOff>
      <xdr:row>73</xdr:row>
      <xdr:rowOff>126637</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1323300" y="12520219"/>
          <a:ext cx="838200" cy="12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128804</xdr:rowOff>
    </xdr:from>
    <xdr:ext cx="534377" cy="259045"/>
    <xdr:sp macro="" textlink="">
      <xdr:nvSpPr>
        <xdr:cNvPr id="872" name="繰出金平均値テキスト">
          <a:extLst>
            <a:ext uri="{FF2B5EF4-FFF2-40B4-BE49-F238E27FC236}">
              <a16:creationId xmlns:a16="http://schemas.microsoft.com/office/drawing/2014/main" id="{00000000-0008-0000-0600-000068030000}"/>
            </a:ext>
          </a:extLst>
        </xdr:cNvPr>
        <xdr:cNvSpPr txBox="1"/>
      </xdr:nvSpPr>
      <xdr:spPr>
        <a:xfrm>
          <a:off x="22212300" y="12987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126637</xdr:rowOff>
    </xdr:from>
    <xdr:to>
      <xdr:col>111</xdr:col>
      <xdr:colOff>177800</xdr:colOff>
      <xdr:row>74</xdr:row>
      <xdr:rowOff>27016</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20434300" y="12642487"/>
          <a:ext cx="889000" cy="7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80242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11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27016</xdr:rowOff>
    </xdr:from>
    <xdr:to>
      <xdr:col>107</xdr:col>
      <xdr:colOff>50800</xdr:colOff>
      <xdr:row>74</xdr:row>
      <xdr:rowOff>82714</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flipV="1">
          <a:off x="19545300" y="12714316"/>
          <a:ext cx="889000" cy="5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111544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82714</xdr:rowOff>
    </xdr:from>
    <xdr:to>
      <xdr:col>102</xdr:col>
      <xdr:colOff>114300</xdr:colOff>
      <xdr:row>74</xdr:row>
      <xdr:rowOff>108431</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flipV="1">
          <a:off x="18656300" y="12770014"/>
          <a:ext cx="8890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158799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137442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125019</xdr:rowOff>
    </xdr:from>
    <xdr:to>
      <xdr:col>116</xdr:col>
      <xdr:colOff>114300</xdr:colOff>
      <xdr:row>73</xdr:row>
      <xdr:rowOff>55169</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2110700" y="1246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147896</xdr:rowOff>
    </xdr:from>
    <xdr:ext cx="534377" cy="259045"/>
    <xdr:sp macro="" textlink="">
      <xdr:nvSpPr>
        <xdr:cNvPr id="891" name="繰出金該当値テキスト">
          <a:extLst>
            <a:ext uri="{FF2B5EF4-FFF2-40B4-BE49-F238E27FC236}">
              <a16:creationId xmlns:a16="http://schemas.microsoft.com/office/drawing/2014/main" id="{00000000-0008-0000-0600-00007B030000}"/>
            </a:ext>
          </a:extLst>
        </xdr:cNvPr>
        <xdr:cNvSpPr txBox="1"/>
      </xdr:nvSpPr>
      <xdr:spPr>
        <a:xfrm>
          <a:off x="22212300" y="1232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75837</xdr:rowOff>
    </xdr:from>
    <xdr:to>
      <xdr:col>112</xdr:col>
      <xdr:colOff>38100</xdr:colOff>
      <xdr:row>74</xdr:row>
      <xdr:rowOff>5987</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1272500" y="1259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22514</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056111" y="1236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147666</xdr:rowOff>
    </xdr:from>
    <xdr:to>
      <xdr:col>107</xdr:col>
      <xdr:colOff>101600</xdr:colOff>
      <xdr:row>74</xdr:row>
      <xdr:rowOff>77816</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0383500" y="1266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94343</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167111" y="1243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31914</xdr:rowOff>
    </xdr:from>
    <xdr:to>
      <xdr:col>102</xdr:col>
      <xdr:colOff>165100</xdr:colOff>
      <xdr:row>74</xdr:row>
      <xdr:rowOff>133514</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9494500" y="1271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150041</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278111" y="1249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57631</xdr:rowOff>
    </xdr:from>
    <xdr:to>
      <xdr:col>98</xdr:col>
      <xdr:colOff>38100</xdr:colOff>
      <xdr:row>74</xdr:row>
      <xdr:rowOff>159231</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8605500" y="1274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4308</xdr:rowOff>
    </xdr:from>
    <xdr:ext cx="534377"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389111" y="1252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a:extLst>
            <a:ext uri="{FF2B5EF4-FFF2-40B4-BE49-F238E27FC236}">
              <a16:creationId xmlns:a16="http://schemas.microsoft.com/office/drawing/2014/main" id="{00000000-0008-0000-0600-00009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a:extLst>
            <a:ext uri="{FF2B5EF4-FFF2-40B4-BE49-F238E27FC236}">
              <a16:creationId xmlns:a16="http://schemas.microsoft.com/office/drawing/2014/main" id="{00000000-0008-0000-0600-00009E030000}"/>
            </a:ext>
          </a:extLst>
        </xdr:cNvPr>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a:extLst>
            <a:ext uri="{FF2B5EF4-FFF2-40B4-BE49-F238E27FC236}">
              <a16:creationId xmlns:a16="http://schemas.microsoft.com/office/drawing/2014/main" id="{00000000-0008-0000-0600-0000A0030000}"/>
            </a:ext>
          </a:extLst>
        </xdr:cNvPr>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a:extLst>
            <a:ext uri="{FF2B5EF4-FFF2-40B4-BE49-F238E27FC236}">
              <a16:creationId xmlns:a16="http://schemas.microsoft.com/office/drawing/2014/main" id="{00000000-0008-0000-0600-0000A1030000}"/>
            </a:ext>
          </a:extLst>
        </xdr:cNvPr>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a:extLst>
            <a:ext uri="{FF2B5EF4-FFF2-40B4-BE49-F238E27FC236}">
              <a16:creationId xmlns:a16="http://schemas.microsoft.com/office/drawing/2014/main" id="{00000000-0008-0000-0600-0000A2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a:extLst>
            <a:ext uri="{FF2B5EF4-FFF2-40B4-BE49-F238E27FC236}">
              <a16:creationId xmlns:a16="http://schemas.microsoft.com/office/drawing/2014/main" id="{00000000-0008-0000-0600-0000A3030000}"/>
            </a:ext>
          </a:extLst>
        </xdr:cNvPr>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a:extLst>
            <a:ext uri="{FF2B5EF4-FFF2-40B4-BE49-F238E27FC236}">
              <a16:creationId xmlns:a16="http://schemas.microsoft.com/office/drawing/2014/main" id="{00000000-0008-0000-0600-0000A4030000}"/>
            </a:ext>
          </a:extLst>
        </xdr:cNvPr>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a:extLst>
            <a:ext uri="{FF2B5EF4-FFF2-40B4-BE49-F238E27FC236}">
              <a16:creationId xmlns:a16="http://schemas.microsoft.com/office/drawing/2014/main" id="{00000000-0008-0000-0600-0000A5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a:extLst>
            <a:ext uri="{FF2B5EF4-FFF2-40B4-BE49-F238E27FC236}">
              <a16:creationId xmlns:a16="http://schemas.microsoft.com/office/drawing/2014/main" id="{00000000-0008-0000-0600-0000A6030000}"/>
            </a:ext>
          </a:extLst>
        </xdr:cNvPr>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a:extLst>
            <a:ext uri="{FF2B5EF4-FFF2-40B4-BE49-F238E27FC236}">
              <a16:creationId xmlns:a16="http://schemas.microsoft.com/office/drawing/2014/main" id="{00000000-0008-0000-0600-0000A8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a:extLst>
            <a:ext uri="{FF2B5EF4-FFF2-40B4-BE49-F238E27FC236}">
              <a16:creationId xmlns:a16="http://schemas.microsoft.com/office/drawing/2014/main" id="{00000000-0008-0000-0600-0000A9030000}"/>
            </a:ext>
          </a:extLst>
        </xdr:cNvPr>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a:extLst>
            <a:ext uri="{FF2B5EF4-FFF2-40B4-BE49-F238E27FC236}">
              <a16:creationId xmlns:a16="http://schemas.microsoft.com/office/drawing/2014/main" id="{00000000-0008-0000-0600-0000AB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a:extLst>
            <a:ext uri="{FF2B5EF4-FFF2-40B4-BE49-F238E27FC236}">
              <a16:creationId xmlns:a16="http://schemas.microsoft.com/office/drawing/2014/main" id="{00000000-0008-0000-0600-0000AC030000}"/>
            </a:ext>
          </a:extLst>
        </xdr:cNvPr>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a:extLst>
            <a:ext uri="{FF2B5EF4-FFF2-40B4-BE49-F238E27FC236}">
              <a16:creationId xmlns:a16="http://schemas.microsoft.com/office/drawing/2014/main" id="{00000000-0008-0000-0600-0000AE030000}"/>
            </a:ext>
          </a:extLst>
        </xdr:cNvPr>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a:extLst>
            <a:ext uri="{FF2B5EF4-FFF2-40B4-BE49-F238E27FC236}">
              <a16:creationId xmlns:a16="http://schemas.microsoft.com/office/drawing/2014/main" id="{00000000-0008-0000-0600-0000B5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a:extLst>
            <a:ext uri="{FF2B5EF4-FFF2-40B4-BE49-F238E27FC236}">
              <a16:creationId xmlns:a16="http://schemas.microsoft.com/office/drawing/2014/main" id="{00000000-0008-0000-0600-0000B6030000}"/>
            </a:ext>
          </a:extLst>
        </xdr:cNvPr>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a:extLst>
            <a:ext uri="{FF2B5EF4-FFF2-40B4-BE49-F238E27FC236}">
              <a16:creationId xmlns:a16="http://schemas.microsoft.com/office/drawing/2014/main" id="{00000000-0008-0000-0600-0000B7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a:extLst>
            <a:ext uri="{FF2B5EF4-FFF2-40B4-BE49-F238E27FC236}">
              <a16:creationId xmlns:a16="http://schemas.microsoft.com/office/drawing/2014/main" id="{00000000-0008-0000-0600-0000B9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a:extLst>
            <a:ext uri="{FF2B5EF4-FFF2-40B4-BE49-F238E27FC236}">
              <a16:creationId xmlns:a16="http://schemas.microsoft.com/office/drawing/2014/main" id="{00000000-0008-0000-0600-0000BA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a:extLst>
            <a:ext uri="{FF2B5EF4-FFF2-40B4-BE49-F238E27FC236}">
              <a16:creationId xmlns:a16="http://schemas.microsoft.com/office/drawing/2014/main" id="{00000000-0008-0000-0600-0000BB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a:extLst>
            <a:ext uri="{FF2B5EF4-FFF2-40B4-BE49-F238E27FC236}">
              <a16:creationId xmlns:a16="http://schemas.microsoft.com/office/drawing/2014/main" id="{00000000-0008-0000-0600-0000BC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a:extLst>
            <a:ext uri="{FF2B5EF4-FFF2-40B4-BE49-F238E27FC236}">
              <a16:creationId xmlns:a16="http://schemas.microsoft.com/office/drawing/2014/main" id="{00000000-0008-0000-0600-0000BD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a:extLst>
            <a:ext uri="{FF2B5EF4-FFF2-40B4-BE49-F238E27FC236}">
              <a16:creationId xmlns:a16="http://schemas.microsoft.com/office/drawing/2014/main" id="{00000000-0008-0000-0600-0000BE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a:extLst>
            <a:ext uri="{FF2B5EF4-FFF2-40B4-BE49-F238E27FC236}">
              <a16:creationId xmlns:a16="http://schemas.microsoft.com/office/drawing/2014/main" id="{00000000-0008-0000-0600-0000B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a:extLst>
            <a:ext uri="{FF2B5EF4-FFF2-40B4-BE49-F238E27FC236}">
              <a16:creationId xmlns:a16="http://schemas.microsoft.com/office/drawing/2014/main" id="{00000000-0008-0000-0600-0000C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a:extLst>
            <a:ext uri="{FF2B5EF4-FFF2-40B4-BE49-F238E27FC236}">
              <a16:creationId xmlns:a16="http://schemas.microsoft.com/office/drawing/2014/main" id="{00000000-0008-0000-0600-0000C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普通建設事業費の大幅な増は、新庁舎建設工事が本格的に開始されたもの。庁舎建設は令和５年完成予定となっており、その後も外構工事等があるため緩やかな減となる見込み。</a:t>
          </a:r>
          <a:endParaRPr lang="ja-JP" altLang="ja-JP" sz="1400">
            <a:effectLst/>
          </a:endParaRPr>
        </a:p>
        <a:p>
          <a:r>
            <a:rPr kumimoji="1" lang="ja-JP" altLang="ja-JP" sz="1100">
              <a:solidFill>
                <a:schemeClr val="dk1"/>
              </a:solidFill>
              <a:effectLst/>
              <a:latin typeface="+mn-lt"/>
              <a:ea typeface="+mn-ea"/>
              <a:cs typeface="+mn-cs"/>
            </a:rPr>
            <a:t>繰出金が年々増加している主な要因は、下水道事業特別会計への繰出額が増加していることが大きい。</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北海道深川市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19,161
19,054
529.42
20,045,616
19,912,306
123,135
9,296,065
23,376,500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121.2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118173</xdr:rowOff>
    </xdr:from>
    <xdr:to>
      <xdr:col>24</xdr:col>
      <xdr:colOff>63500</xdr:colOff>
      <xdr:row>33</xdr:row>
      <xdr:rowOff>119507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76023"/>
          <a:ext cx="8382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68280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9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119507</xdr:rowOff>
    </xdr:from>
    <xdr:to>
      <xdr:col>19</xdr:col>
      <xdr:colOff>177800</xdr:colOff>
      <xdr:row>33</xdr:row>
      <xdr:rowOff>127698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77357"/>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21798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7112</xdr:rowOff>
    </xdr:from>
    <xdr:to>
      <xdr:col>15</xdr:col>
      <xdr:colOff>50800</xdr:colOff>
      <xdr:row>33</xdr:row>
      <xdr:rowOff>127698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64962"/>
          <a:ext cx="889000" cy="12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46943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1397</xdr:rowOff>
    </xdr:from>
    <xdr:to>
      <xdr:col>10</xdr:col>
      <xdr:colOff>114300</xdr:colOff>
      <xdr:row>33</xdr:row>
      <xdr:rowOff>7112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59247"/>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7510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67373</xdr:rowOff>
    </xdr:from>
    <xdr:to>
      <xdr:col>24</xdr:col>
      <xdr:colOff>114300</xdr:colOff>
      <xdr:row>33</xdr:row>
      <xdr:rowOff>168973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2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90250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76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68707</xdr:rowOff>
    </xdr:from>
    <xdr:to>
      <xdr:col>20</xdr:col>
      <xdr:colOff>38100</xdr:colOff>
      <xdr:row>33</xdr:row>
      <xdr:rowOff>170307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15384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0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76898</xdr:rowOff>
    </xdr:from>
    <xdr:to>
      <xdr:col>15</xdr:col>
      <xdr:colOff>101600</xdr:colOff>
      <xdr:row>34</xdr:row>
      <xdr:rowOff>7048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3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23575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0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127762</xdr:rowOff>
    </xdr:from>
    <xdr:to>
      <xdr:col>10</xdr:col>
      <xdr:colOff>165100</xdr:colOff>
      <xdr:row>33</xdr:row>
      <xdr:rowOff>57912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1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74439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8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122047</xdr:rowOff>
    </xdr:from>
    <xdr:to>
      <xdr:col>6</xdr:col>
      <xdr:colOff>38100</xdr:colOff>
      <xdr:row>33</xdr:row>
      <xdr:rowOff>52197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0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68724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8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137561</xdr:rowOff>
    </xdr:from>
    <xdr:to>
      <xdr:col>24</xdr:col>
      <xdr:colOff>63500</xdr:colOff>
      <xdr:row>58</xdr:row>
      <xdr:rowOff>121944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10211"/>
          <a:ext cx="838200" cy="15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54798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98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48241</xdr:rowOff>
    </xdr:from>
    <xdr:to>
      <xdr:col>19</xdr:col>
      <xdr:colOff>177800</xdr:colOff>
      <xdr:row>58</xdr:row>
      <xdr:rowOff>121944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92341"/>
          <a:ext cx="889000" cy="7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166092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1011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48241</xdr:rowOff>
    </xdr:from>
    <xdr:to>
      <xdr:col>15</xdr:col>
      <xdr:colOff>50800</xdr:colOff>
      <xdr:row>59</xdr:row>
      <xdr:rowOff>14715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92341"/>
          <a:ext cx="889000" cy="13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108277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0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14715</xdr:rowOff>
    </xdr:from>
    <xdr:to>
      <xdr:col>10</xdr:col>
      <xdr:colOff>114300</xdr:colOff>
      <xdr:row>59</xdr:row>
      <xdr:rowOff>21453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130265"/>
          <a:ext cx="889000" cy="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55610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82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68957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4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86761</xdr:rowOff>
    </xdr:from>
    <xdr:to>
      <xdr:col>24</xdr:col>
      <xdr:colOff>114300</xdr:colOff>
      <xdr:row>58</xdr:row>
      <xdr:rowOff>16911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5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109638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10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71144</xdr:rowOff>
    </xdr:from>
    <xdr:to>
      <xdr:col>20</xdr:col>
      <xdr:colOff>38100</xdr:colOff>
      <xdr:row>59</xdr:row>
      <xdr:rowOff>1294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17821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90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168891</xdr:rowOff>
    </xdr:from>
    <xdr:to>
      <xdr:col>15</xdr:col>
      <xdr:colOff>101600</xdr:colOff>
      <xdr:row>58</xdr:row>
      <xdr:rowOff>99041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4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90168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3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135365</xdr:rowOff>
    </xdr:from>
    <xdr:to>
      <xdr:col>10</xdr:col>
      <xdr:colOff>165100</xdr:colOff>
      <xdr:row>59</xdr:row>
      <xdr:rowOff>65515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56642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142103</xdr:rowOff>
    </xdr:from>
    <xdr:to>
      <xdr:col>6</xdr:col>
      <xdr:colOff>38100</xdr:colOff>
      <xdr:row>59</xdr:row>
      <xdr:rowOff>72253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8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63380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7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60426</xdr:rowOff>
    </xdr:from>
    <xdr:to>
      <xdr:col>24</xdr:col>
      <xdr:colOff>63500</xdr:colOff>
      <xdr:row>75</xdr:row>
      <xdr:rowOff>98744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919176"/>
          <a:ext cx="838200" cy="3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88944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47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60426</xdr:rowOff>
    </xdr:from>
    <xdr:to>
      <xdr:col>19</xdr:col>
      <xdr:colOff>177800</xdr:colOff>
      <xdr:row>76</xdr:row>
      <xdr:rowOff>569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19176"/>
          <a:ext cx="889000" cy="1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162899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71161</xdr:rowOff>
    </xdr:from>
    <xdr:to>
      <xdr:col>15</xdr:col>
      <xdr:colOff>50800</xdr:colOff>
      <xdr:row>76</xdr:row>
      <xdr:rowOff>569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929911"/>
          <a:ext cx="889000" cy="10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118854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71161</xdr:rowOff>
    </xdr:from>
    <xdr:to>
      <xdr:col>10</xdr:col>
      <xdr:colOff>114300</xdr:colOff>
      <xdr:row>76</xdr:row>
      <xdr:rowOff>49814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29911"/>
          <a:ext cx="889000" cy="15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156673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47944</xdr:rowOff>
    </xdr:from>
    <xdr:to>
      <xdr:col>24</xdr:col>
      <xdr:colOff>114300</xdr:colOff>
      <xdr:row>75</xdr:row>
      <xdr:rowOff>149544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0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70821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5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9626</xdr:rowOff>
    </xdr:from>
    <xdr:to>
      <xdr:col>20</xdr:col>
      <xdr:colOff>38100</xdr:colOff>
      <xdr:row>75</xdr:row>
      <xdr:rowOff>111226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6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127753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4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121220</xdr:rowOff>
    </xdr:from>
    <xdr:to>
      <xdr:col>15</xdr:col>
      <xdr:colOff>101600</xdr:colOff>
      <xdr:row>76</xdr:row>
      <xdr:rowOff>51371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799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67897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5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20361</xdr:rowOff>
    </xdr:from>
    <xdr:to>
      <xdr:col>10</xdr:col>
      <xdr:colOff>165100</xdr:colOff>
      <xdr:row>75</xdr:row>
      <xdr:rowOff>121961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138488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54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170464</xdr:rowOff>
    </xdr:from>
    <xdr:to>
      <xdr:col>6</xdr:col>
      <xdr:colOff>38100</xdr:colOff>
      <xdr:row>76</xdr:row>
      <xdr:rowOff>100614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2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117142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0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8634</xdr:rowOff>
    </xdr:from>
    <xdr:to>
      <xdr:col>24</xdr:col>
      <xdr:colOff>63500</xdr:colOff>
      <xdr:row>97</xdr:row>
      <xdr:rowOff>89751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639284"/>
          <a:ext cx="838200" cy="8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154351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85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8634</xdr:rowOff>
    </xdr:from>
    <xdr:to>
      <xdr:col>19</xdr:col>
      <xdr:colOff>177800</xdr:colOff>
      <xdr:row>97</xdr:row>
      <xdr:rowOff>129211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39284"/>
          <a:ext cx="889000" cy="12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101418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0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129211</xdr:rowOff>
    </xdr:from>
    <xdr:to>
      <xdr:col>15</xdr:col>
      <xdr:colOff>50800</xdr:colOff>
      <xdr:row>98</xdr:row>
      <xdr:rowOff>14731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59861"/>
          <a:ext cx="889000" cy="5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126088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2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152926</xdr:rowOff>
    </xdr:from>
    <xdr:to>
      <xdr:col>10</xdr:col>
      <xdr:colOff>114300</xdr:colOff>
      <xdr:row>98</xdr:row>
      <xdr:rowOff>14731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83576"/>
          <a:ext cx="889000" cy="3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130551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3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138360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4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38951</xdr:rowOff>
    </xdr:from>
    <xdr:to>
      <xdr:col>24</xdr:col>
      <xdr:colOff>114300</xdr:colOff>
      <xdr:row>97</xdr:row>
      <xdr:rowOff>140551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6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61828</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2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129284</xdr:rowOff>
    </xdr:from>
    <xdr:to>
      <xdr:col>20</xdr:col>
      <xdr:colOff>38100</xdr:colOff>
      <xdr:row>97</xdr:row>
      <xdr:rowOff>59434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8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75961</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363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78411</xdr:rowOff>
    </xdr:from>
    <xdr:to>
      <xdr:col>15</xdr:col>
      <xdr:colOff>101600</xdr:colOff>
      <xdr:row>98</xdr:row>
      <xdr:rowOff>8561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0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25088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48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135381</xdr:rowOff>
    </xdr:from>
    <xdr:to>
      <xdr:col>10</xdr:col>
      <xdr:colOff>165100</xdr:colOff>
      <xdr:row>98</xdr:row>
      <xdr:rowOff>65531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6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82058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54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102126</xdr:rowOff>
    </xdr:from>
    <xdr:to>
      <xdr:col>6</xdr:col>
      <xdr:colOff>38100</xdr:colOff>
      <xdr:row>98</xdr:row>
      <xdr:rowOff>32276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3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48803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50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163540</xdr:rowOff>
    </xdr:from>
    <xdr:to>
      <xdr:col>55</xdr:col>
      <xdr:colOff>0</xdr:colOff>
      <xdr:row>37</xdr:row>
      <xdr:rowOff>9725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335740"/>
          <a:ext cx="8382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97698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41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143619</xdr:rowOff>
    </xdr:from>
    <xdr:to>
      <xdr:col>50</xdr:col>
      <xdr:colOff>114300</xdr:colOff>
      <xdr:row>36</xdr:row>
      <xdr:rowOff>163540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315819"/>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54264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90388</xdr:rowOff>
    </xdr:from>
    <xdr:to>
      <xdr:col>45</xdr:col>
      <xdr:colOff>177800</xdr:colOff>
      <xdr:row>36</xdr:row>
      <xdr:rowOff>143619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262588"/>
          <a:ext cx="889000" cy="5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79410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90388</xdr:rowOff>
    </xdr:from>
    <xdr:to>
      <xdr:col>41</xdr:col>
      <xdr:colOff>50800</xdr:colOff>
      <xdr:row>36</xdr:row>
      <xdr:rowOff>94633</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262588"/>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75818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77778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130375</xdr:rowOff>
    </xdr:from>
    <xdr:to>
      <xdr:col>55</xdr:col>
      <xdr:colOff>50800</xdr:colOff>
      <xdr:row>37</xdr:row>
      <xdr:rowOff>60525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30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153252</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15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112740</xdr:rowOff>
    </xdr:from>
    <xdr:to>
      <xdr:col>50</xdr:col>
      <xdr:colOff>165100</xdr:colOff>
      <xdr:row>37</xdr:row>
      <xdr:rowOff>42890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28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59417</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606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92819</xdr:rowOff>
    </xdr:from>
    <xdr:to>
      <xdr:col>46</xdr:col>
      <xdr:colOff>38100</xdr:colOff>
      <xdr:row>37</xdr:row>
      <xdr:rowOff>22969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26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39496</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8" y="604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39588</xdr:rowOff>
    </xdr:from>
    <xdr:to>
      <xdr:col>41</xdr:col>
      <xdr:colOff>101600</xdr:colOff>
      <xdr:row>36</xdr:row>
      <xdr:rowOff>141188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21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157715</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598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43833</xdr:rowOff>
    </xdr:from>
    <xdr:to>
      <xdr:col>36</xdr:col>
      <xdr:colOff>165100</xdr:colOff>
      <xdr:row>36</xdr:row>
      <xdr:rowOff>145433</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21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161960</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599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132342</xdr:rowOff>
    </xdr:from>
    <xdr:to>
      <xdr:col>55</xdr:col>
      <xdr:colOff>0</xdr:colOff>
      <xdr:row>54</xdr:row>
      <xdr:rowOff>90605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9219192"/>
          <a:ext cx="838200" cy="12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119230</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720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90605</xdr:rowOff>
    </xdr:from>
    <xdr:to>
      <xdr:col>50</xdr:col>
      <xdr:colOff>114300</xdr:colOff>
      <xdr:row>54</xdr:row>
      <xdr:rowOff>100914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9348905"/>
          <a:ext cx="889000" cy="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57149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8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12228</xdr:rowOff>
    </xdr:from>
    <xdr:to>
      <xdr:col>45</xdr:col>
      <xdr:colOff>177800</xdr:colOff>
      <xdr:row>54</xdr:row>
      <xdr:rowOff>100914</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9270528"/>
          <a:ext cx="889000" cy="8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66891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83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133376</xdr:rowOff>
    </xdr:from>
    <xdr:to>
      <xdr:col>41</xdr:col>
      <xdr:colOff>50800</xdr:colOff>
      <xdr:row>54</xdr:row>
      <xdr:rowOff>12228</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9048776"/>
          <a:ext cx="889000" cy="22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98558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87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90557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86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81542</xdr:rowOff>
    </xdr:from>
    <xdr:to>
      <xdr:col>55</xdr:col>
      <xdr:colOff>50800</xdr:colOff>
      <xdr:row>54</xdr:row>
      <xdr:rowOff>11692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16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104419</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01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39805</xdr:rowOff>
    </xdr:from>
    <xdr:to>
      <xdr:col>50</xdr:col>
      <xdr:colOff>165100</xdr:colOff>
      <xdr:row>54</xdr:row>
      <xdr:rowOff>141405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29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157932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907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50114</xdr:rowOff>
    </xdr:from>
    <xdr:to>
      <xdr:col>46</xdr:col>
      <xdr:colOff>38100</xdr:colOff>
      <xdr:row>54</xdr:row>
      <xdr:rowOff>151714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30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168241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908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132878</xdr:rowOff>
    </xdr:from>
    <xdr:to>
      <xdr:col>41</xdr:col>
      <xdr:colOff>101600</xdr:colOff>
      <xdr:row>54</xdr:row>
      <xdr:rowOff>63028</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21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79555</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899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82576</xdr:rowOff>
    </xdr:from>
    <xdr:to>
      <xdr:col>36</xdr:col>
      <xdr:colOff>165100</xdr:colOff>
      <xdr:row>53</xdr:row>
      <xdr:rowOff>12726</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899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29253</xdr:rowOff>
    </xdr:from>
    <xdr:ext cx="599010"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672795" y="8773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30136</xdr:rowOff>
    </xdr:from>
    <xdr:to>
      <xdr:col>55</xdr:col>
      <xdr:colOff>0</xdr:colOff>
      <xdr:row>78</xdr:row>
      <xdr:rowOff>35787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403236"/>
          <a:ext cx="8382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146214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76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11392</xdr:rowOff>
    </xdr:from>
    <xdr:to>
      <xdr:col>50</xdr:col>
      <xdr:colOff>114300</xdr:colOff>
      <xdr:row>78</xdr:row>
      <xdr:rowOff>35787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384492"/>
          <a:ext cx="889000" cy="2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65853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11392</xdr:rowOff>
    </xdr:from>
    <xdr:to>
      <xdr:col>45</xdr:col>
      <xdr:colOff>177800</xdr:colOff>
      <xdr:row>78</xdr:row>
      <xdr:rowOff>24056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384492"/>
          <a:ext cx="889000" cy="1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24056</xdr:rowOff>
    </xdr:from>
    <xdr:to>
      <xdr:col>41</xdr:col>
      <xdr:colOff>50800</xdr:colOff>
      <xdr:row>78</xdr:row>
      <xdr:rowOff>37126</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397156"/>
          <a:ext cx="889000" cy="1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82625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94150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150786</xdr:rowOff>
    </xdr:from>
    <xdr:to>
      <xdr:col>55</xdr:col>
      <xdr:colOff>50800</xdr:colOff>
      <xdr:row>78</xdr:row>
      <xdr:rowOff>80936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5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101763</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156437</xdr:rowOff>
    </xdr:from>
    <xdr:to>
      <xdr:col>50</xdr:col>
      <xdr:colOff>165100</xdr:colOff>
      <xdr:row>78</xdr:row>
      <xdr:rowOff>86587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77714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45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132042</xdr:rowOff>
    </xdr:from>
    <xdr:to>
      <xdr:col>46</xdr:col>
      <xdr:colOff>38100</xdr:colOff>
      <xdr:row>78</xdr:row>
      <xdr:rowOff>62192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53319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42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144706</xdr:rowOff>
    </xdr:from>
    <xdr:to>
      <xdr:col>41</xdr:col>
      <xdr:colOff>101600</xdr:colOff>
      <xdr:row>78</xdr:row>
      <xdr:rowOff>74856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4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91383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12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157776</xdr:rowOff>
    </xdr:from>
    <xdr:to>
      <xdr:col>36</xdr:col>
      <xdr:colOff>165100</xdr:colOff>
      <xdr:row>78</xdr:row>
      <xdr:rowOff>87926</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5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104453</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13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160074</xdr:rowOff>
    </xdr:from>
    <xdr:to>
      <xdr:col>55</xdr:col>
      <xdr:colOff>0</xdr:colOff>
      <xdr:row>94</xdr:row>
      <xdr:rowOff>28381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104924"/>
          <a:ext cx="838200" cy="3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150680</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43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160074</xdr:rowOff>
    </xdr:from>
    <xdr:to>
      <xdr:col>50</xdr:col>
      <xdr:colOff>114300</xdr:colOff>
      <xdr:row>94</xdr:row>
      <xdr:rowOff>59900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104924"/>
          <a:ext cx="889000" cy="7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77737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53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59900</xdr:rowOff>
    </xdr:from>
    <xdr:to>
      <xdr:col>45</xdr:col>
      <xdr:colOff>177800</xdr:colOff>
      <xdr:row>94</xdr:row>
      <xdr:rowOff>103285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176200"/>
          <a:ext cx="889000" cy="4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127810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8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6731</xdr:rowOff>
    </xdr:from>
    <xdr:to>
      <xdr:col>41</xdr:col>
      <xdr:colOff>50800</xdr:colOff>
      <xdr:row>94</xdr:row>
      <xdr:rowOff>103285</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123031"/>
          <a:ext cx="889000" cy="9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6490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6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168349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149031</xdr:rowOff>
    </xdr:from>
    <xdr:to>
      <xdr:col>55</xdr:col>
      <xdr:colOff>50800</xdr:colOff>
      <xdr:row>94</xdr:row>
      <xdr:rowOff>79181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09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458</xdr:rowOff>
    </xdr:from>
    <xdr:ext cx="599010"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5945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109274</xdr:rowOff>
    </xdr:from>
    <xdr:to>
      <xdr:col>50</xdr:col>
      <xdr:colOff>165100</xdr:colOff>
      <xdr:row>94</xdr:row>
      <xdr:rowOff>39424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05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55951</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39795" y="15829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9100</xdr:rowOff>
    </xdr:from>
    <xdr:to>
      <xdr:col>46</xdr:col>
      <xdr:colOff>38100</xdr:colOff>
      <xdr:row>94</xdr:row>
      <xdr:rowOff>110700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1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127227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590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52485</xdr:rowOff>
    </xdr:from>
    <xdr:to>
      <xdr:col>41</xdr:col>
      <xdr:colOff>101600</xdr:colOff>
      <xdr:row>94</xdr:row>
      <xdr:rowOff>154085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16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170612</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594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127381</xdr:rowOff>
    </xdr:from>
    <xdr:to>
      <xdr:col>36</xdr:col>
      <xdr:colOff>165100</xdr:colOff>
      <xdr:row>94</xdr:row>
      <xdr:rowOff>57531</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07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74058</xdr:rowOff>
    </xdr:from>
    <xdr:ext cx="599010"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672795" y="15847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67672</xdr:rowOff>
    </xdr:from>
    <xdr:to>
      <xdr:col>85</xdr:col>
      <xdr:colOff>127000</xdr:colOff>
      <xdr:row>36</xdr:row>
      <xdr:rowOff>82588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239872"/>
          <a:ext cx="838200" cy="1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35367</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3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125489</xdr:rowOff>
    </xdr:from>
    <xdr:to>
      <xdr:col>81</xdr:col>
      <xdr:colOff>50800</xdr:colOff>
      <xdr:row>36</xdr:row>
      <xdr:rowOff>67672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126239"/>
          <a:ext cx="889000" cy="11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113644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59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125489</xdr:rowOff>
    </xdr:from>
    <xdr:to>
      <xdr:col>76</xdr:col>
      <xdr:colOff>114300</xdr:colOff>
      <xdr:row>36</xdr:row>
      <xdr:rowOff>93980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126239"/>
          <a:ext cx="889000" cy="13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78014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93980</xdr:rowOff>
    </xdr:from>
    <xdr:to>
      <xdr:col>71</xdr:col>
      <xdr:colOff>177800</xdr:colOff>
      <xdr:row>36</xdr:row>
      <xdr:rowOff>101676</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266180"/>
          <a:ext cx="8890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151515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155401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31788</xdr:rowOff>
    </xdr:from>
    <xdr:to>
      <xdr:col>85</xdr:col>
      <xdr:colOff>177800</xdr:colOff>
      <xdr:row>36</xdr:row>
      <xdr:rowOff>133388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2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10215</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18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16872</xdr:rowOff>
    </xdr:from>
    <xdr:to>
      <xdr:col>81</xdr:col>
      <xdr:colOff>101600</xdr:colOff>
      <xdr:row>36</xdr:row>
      <xdr:rowOff>118472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18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109599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28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74689</xdr:rowOff>
    </xdr:from>
    <xdr:to>
      <xdr:col>76</xdr:col>
      <xdr:colOff>165100</xdr:colOff>
      <xdr:row>36</xdr:row>
      <xdr:rowOff>4839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07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21366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585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43180</xdr:rowOff>
    </xdr:from>
    <xdr:to>
      <xdr:col>72</xdr:col>
      <xdr:colOff>38100</xdr:colOff>
      <xdr:row>36</xdr:row>
      <xdr:rowOff>144780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135907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30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50876</xdr:rowOff>
    </xdr:from>
    <xdr:to>
      <xdr:col>67</xdr:col>
      <xdr:colOff>101600</xdr:colOff>
      <xdr:row>36</xdr:row>
      <xdr:rowOff>152476</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22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143603</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31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24765</xdr:rowOff>
    </xdr:from>
    <xdr:to>
      <xdr:col>85</xdr:col>
      <xdr:colOff>127000</xdr:colOff>
      <xdr:row>57</xdr:row>
      <xdr:rowOff>43459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797415"/>
          <a:ext cx="838200" cy="1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525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10528</xdr:rowOff>
    </xdr:from>
    <xdr:to>
      <xdr:col>81</xdr:col>
      <xdr:colOff>50800</xdr:colOff>
      <xdr:row>57</xdr:row>
      <xdr:rowOff>43459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611728"/>
          <a:ext cx="889000" cy="20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47104</xdr:rowOff>
    </xdr:from>
    <xdr:to>
      <xdr:col>76</xdr:col>
      <xdr:colOff>114300</xdr:colOff>
      <xdr:row>56</xdr:row>
      <xdr:rowOff>10528</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9476854"/>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82351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68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47104</xdr:rowOff>
    </xdr:from>
    <xdr:to>
      <xdr:col>71</xdr:col>
      <xdr:colOff>177800</xdr:colOff>
      <xdr:row>56</xdr:row>
      <xdr:rowOff>56934</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476854"/>
          <a:ext cx="889000" cy="1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135386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73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50195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82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145415</xdr:rowOff>
    </xdr:from>
    <xdr:to>
      <xdr:col>85</xdr:col>
      <xdr:colOff>177800</xdr:colOff>
      <xdr:row>57</xdr:row>
      <xdr:rowOff>75565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74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123842</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72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164109</xdr:rowOff>
    </xdr:from>
    <xdr:to>
      <xdr:col>81</xdr:col>
      <xdr:colOff>101600</xdr:colOff>
      <xdr:row>57</xdr:row>
      <xdr:rowOff>94259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76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85386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85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131178</xdr:rowOff>
    </xdr:from>
    <xdr:to>
      <xdr:col>76</xdr:col>
      <xdr:colOff>165100</xdr:colOff>
      <xdr:row>56</xdr:row>
      <xdr:rowOff>61328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56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77855</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33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167754</xdr:rowOff>
    </xdr:from>
    <xdr:to>
      <xdr:col>72</xdr:col>
      <xdr:colOff>38100</xdr:colOff>
      <xdr:row>55</xdr:row>
      <xdr:rowOff>97904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42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114431</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20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6134</xdr:rowOff>
    </xdr:from>
    <xdr:to>
      <xdr:col>67</xdr:col>
      <xdr:colOff>101600</xdr:colOff>
      <xdr:row>56</xdr:row>
      <xdr:rowOff>107734</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60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124261</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38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98340</xdr:rowOff>
    </xdr:from>
    <xdr:to>
      <xdr:col>85</xdr:col>
      <xdr:colOff>127000</xdr:colOff>
      <xdr:row>79</xdr:row>
      <xdr:rowOff>98797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642890"/>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98797</xdr:rowOff>
    </xdr:from>
    <xdr:to>
      <xdr:col>81</xdr:col>
      <xdr:colOff>50800</xdr:colOff>
      <xdr:row>79</xdr:row>
      <xdr:rowOff>98847</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3643347"/>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72067</xdr:rowOff>
    </xdr:from>
    <xdr:to>
      <xdr:col>76</xdr:col>
      <xdr:colOff>114300</xdr:colOff>
      <xdr:row>79</xdr:row>
      <xdr:rowOff>98847</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616617"/>
          <a:ext cx="889000" cy="2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15820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21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67463</xdr:rowOff>
    </xdr:from>
    <xdr:to>
      <xdr:col>71</xdr:col>
      <xdr:colOff>177800</xdr:colOff>
      <xdr:row>79</xdr:row>
      <xdr:rowOff>72067</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440563"/>
          <a:ext cx="889000" cy="17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1010</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2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163503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5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47540</xdr:rowOff>
    </xdr:from>
    <xdr:to>
      <xdr:col>85</xdr:col>
      <xdr:colOff>177800</xdr:colOff>
      <xdr:row>79</xdr:row>
      <xdr:rowOff>149140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9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133917</xdr:rowOff>
    </xdr:from>
    <xdr:ext cx="313932"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507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47997</xdr:rowOff>
    </xdr:from>
    <xdr:to>
      <xdr:col>81</xdr:col>
      <xdr:colOff>101600</xdr:colOff>
      <xdr:row>79</xdr:row>
      <xdr:rowOff>149597</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9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140724</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356650" y="136852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48047</xdr:rowOff>
    </xdr:from>
    <xdr:to>
      <xdr:col>76</xdr:col>
      <xdr:colOff>165100</xdr:colOff>
      <xdr:row>79</xdr:row>
      <xdr:rowOff>149647</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9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140774</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67650" y="1368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21267</xdr:rowOff>
    </xdr:from>
    <xdr:to>
      <xdr:col>72</xdr:col>
      <xdr:colOff>38100</xdr:colOff>
      <xdr:row>79</xdr:row>
      <xdr:rowOff>122867</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6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113994</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658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16663</xdr:rowOff>
    </xdr:from>
    <xdr:to>
      <xdr:col>67</xdr:col>
      <xdr:colOff>101600</xdr:colOff>
      <xdr:row>78</xdr:row>
      <xdr:rowOff>118263</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38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134790</xdr:rowOff>
    </xdr:from>
    <xdr:ext cx="534377"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47111" y="1316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45000</xdr:rowOff>
    </xdr:from>
    <xdr:to>
      <xdr:col>85</xdr:col>
      <xdr:colOff>127000</xdr:colOff>
      <xdr:row>97</xdr:row>
      <xdr:rowOff>73292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5481300" y="16675650"/>
          <a:ext cx="838200" cy="2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116127</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7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73292</xdr:rowOff>
    </xdr:from>
    <xdr:to>
      <xdr:col>81</xdr:col>
      <xdr:colOff>50800</xdr:colOff>
      <xdr:row>97</xdr:row>
      <xdr:rowOff>100315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592300" y="16703942"/>
          <a:ext cx="889000" cy="2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67218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86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35775</xdr:rowOff>
    </xdr:from>
    <xdr:to>
      <xdr:col>76</xdr:col>
      <xdr:colOff>114300</xdr:colOff>
      <xdr:row>97</xdr:row>
      <xdr:rowOff>100315</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3703300" y="16666425"/>
          <a:ext cx="889000" cy="6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81963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35775</xdr:rowOff>
    </xdr:from>
    <xdr:to>
      <xdr:col>71</xdr:col>
      <xdr:colOff>177800</xdr:colOff>
      <xdr:row>97</xdr:row>
      <xdr:rowOff>42934</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2814300" y="16666425"/>
          <a:ext cx="889000" cy="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86337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84179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165650</xdr:rowOff>
    </xdr:from>
    <xdr:to>
      <xdr:col>85</xdr:col>
      <xdr:colOff>177800</xdr:colOff>
      <xdr:row>97</xdr:row>
      <xdr:rowOff>95800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62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17077</xdr:rowOff>
    </xdr:from>
    <xdr:ext cx="599010"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47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22492</xdr:rowOff>
    </xdr:from>
    <xdr:to>
      <xdr:col>81</xdr:col>
      <xdr:colOff>101600</xdr:colOff>
      <xdr:row>97</xdr:row>
      <xdr:rowOff>124092</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65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140619</xdr:rowOff>
    </xdr:from>
    <xdr:ext cx="59901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181795" y="1642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49515</xdr:rowOff>
    </xdr:from>
    <xdr:to>
      <xdr:col>76</xdr:col>
      <xdr:colOff>165100</xdr:colOff>
      <xdr:row>97</xdr:row>
      <xdr:rowOff>151115</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68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167642</xdr:rowOff>
    </xdr:from>
    <xdr:ext cx="599010"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292795" y="1645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156425</xdr:rowOff>
    </xdr:from>
    <xdr:to>
      <xdr:col>72</xdr:col>
      <xdr:colOff>38100</xdr:colOff>
      <xdr:row>97</xdr:row>
      <xdr:rowOff>86575</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61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103102</xdr:rowOff>
    </xdr:from>
    <xdr:ext cx="599010"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03795" y="1639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163584</xdr:rowOff>
    </xdr:from>
    <xdr:to>
      <xdr:col>67</xdr:col>
      <xdr:colOff>101600</xdr:colOff>
      <xdr:row>97</xdr:row>
      <xdr:rowOff>93734</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62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110261</xdr:rowOff>
    </xdr:from>
    <xdr:ext cx="599010"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14795" y="1639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a:extLst>
            <a:ext uri="{FF2B5EF4-FFF2-40B4-BE49-F238E27FC236}">
              <a16:creationId xmlns:a16="http://schemas.microsoft.com/office/drawing/2014/main" id="{00000000-0008-0000-0700-00002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a:extLst>
            <a:ext uri="{FF2B5EF4-FFF2-40B4-BE49-F238E27FC236}">
              <a16:creationId xmlns:a16="http://schemas.microsoft.com/office/drawing/2014/main" id="{00000000-0008-0000-0700-00002C030000}"/>
            </a:ext>
          </a:extLst>
        </xdr:cNvPr>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a:extLst>
            <a:ext uri="{FF2B5EF4-FFF2-40B4-BE49-F238E27FC236}">
              <a16:creationId xmlns:a16="http://schemas.microsoft.com/office/drawing/2014/main" id="{00000000-0008-0000-0700-00002E030000}"/>
            </a:ext>
          </a:extLst>
        </xdr:cNvPr>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a:extLst>
            <a:ext uri="{FF2B5EF4-FFF2-40B4-BE49-F238E27FC236}">
              <a16:creationId xmlns:a16="http://schemas.microsoft.com/office/drawing/2014/main" id="{00000000-0008-0000-0700-000031030000}"/>
            </a:ext>
          </a:extLst>
        </xdr:cNvPr>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a:extLst>
            <a:ext uri="{FF2B5EF4-FFF2-40B4-BE49-F238E27FC236}">
              <a16:creationId xmlns:a16="http://schemas.microsoft.com/office/drawing/2014/main" id="{00000000-0008-0000-0700-00003C030000}"/>
            </a:ext>
          </a:extLst>
        </xdr:cNvPr>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a:extLst>
            <a:ext uri="{FF2B5EF4-FFF2-40B4-BE49-F238E27FC236}">
              <a16:creationId xmlns:a16="http://schemas.microsoft.com/office/drawing/2014/main" id="{00000000-0008-0000-0700-000044030000}"/>
            </a:ext>
          </a:extLst>
        </xdr:cNvPr>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a:extLst>
            <a:ext uri="{FF2B5EF4-FFF2-40B4-BE49-F238E27FC236}">
              <a16:creationId xmlns:a16="http://schemas.microsoft.com/office/drawing/2014/main" id="{00000000-0008-0000-0700-00004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総務費の増については、新庁舎建設関係に伴う一般管理事務費の増によるもの。</a:t>
          </a:r>
          <a:endParaRPr lang="ja-JP" altLang="ja-JP" sz="1400">
            <a:effectLst/>
          </a:endParaRPr>
        </a:p>
        <a:p>
          <a:r>
            <a:rPr kumimoji="1" lang="ja-JP" altLang="ja-JP" sz="1100">
              <a:solidFill>
                <a:schemeClr val="dk1"/>
              </a:solidFill>
              <a:effectLst/>
              <a:latin typeface="+mn-lt"/>
              <a:ea typeface="+mn-ea"/>
              <a:cs typeface="+mn-cs"/>
            </a:rPr>
            <a:t>衛生費の減については、新型コロナウイルス感染症の拡大が落ち着いてきたことや、深川市立病高等看護学院改築が完了したことによるもの。</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北海道深川市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令和２年度、３年度については、地方創生臨時交付金をはじめとする新型コロナウイルス感染症対策の国・道支出金の増により実質収支額が増となり、実質単年度収支がプラスに転じた。</a:t>
          </a:r>
          <a:endParaRPr lang="ja-JP" altLang="ja-JP" sz="1400">
            <a:effectLst/>
          </a:endParaRPr>
        </a:p>
        <a:p>
          <a:r>
            <a:rPr kumimoji="1" lang="ja-JP" altLang="ja-JP" sz="1100">
              <a:solidFill>
                <a:schemeClr val="dk1"/>
              </a:solidFill>
              <a:effectLst/>
              <a:latin typeface="+mn-lt"/>
              <a:ea typeface="+mn-ea"/>
              <a:cs typeface="+mn-cs"/>
            </a:rPr>
            <a:t>　令和４年度については新庁舎建設事業に係る事業費が大きく、今後の起債償還に向けた基金への積立等もあり、実質単年度収支はマイナスに転じている。</a:t>
          </a:r>
          <a:endParaRPr lang="ja-JP" altLang="ja-JP" sz="1400">
            <a:effectLst/>
          </a:endParaRPr>
        </a:p>
        <a:p>
          <a:r>
            <a:rPr kumimoji="1" lang="ja-JP" altLang="ja-JP" sz="1100">
              <a:solidFill>
                <a:schemeClr val="dk1"/>
              </a:solidFill>
              <a:effectLst/>
              <a:latin typeface="+mn-lt"/>
              <a:ea typeface="+mn-ea"/>
              <a:cs typeface="+mn-cs"/>
            </a:rPr>
            <a:t>　健全な財政運営ができるよう、基金の残高に考慮しつつ単年度収支の安定化に努める。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北海道深川市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令和元年までは病院事業の不良債務が多額となり、連結実質赤字比率が発生してきたが、新型コロナウイルス感染症対応に係る各種交付金等の利用などにより、令和２年度以降は改善されている。</a:t>
          </a:r>
          <a:endParaRPr lang="ja-JP" altLang="ja-JP" sz="1400">
            <a:effectLst/>
          </a:endParaRPr>
        </a:p>
        <a:p>
          <a:r>
            <a:rPr kumimoji="1" lang="ja-JP" altLang="ja-JP" sz="1100">
              <a:solidFill>
                <a:schemeClr val="dk1"/>
              </a:solidFill>
              <a:effectLst/>
              <a:latin typeface="+mn-lt"/>
              <a:ea typeface="+mn-ea"/>
              <a:cs typeface="+mn-cs"/>
            </a:rPr>
            <a:t>　平成２１年度から「地方公共団体の財政の健全化に関する法律」に基づく、病院事業経営健全化計画を実施し、平成２５年度に健全化計画を完了している。</a:t>
          </a:r>
          <a:endParaRPr lang="ja-JP" altLang="ja-JP" sz="1400">
            <a:effectLst/>
          </a:endParaRPr>
        </a:p>
        <a:p>
          <a:r>
            <a:rPr kumimoji="1" lang="ja-JP" altLang="ja-JP" sz="1100">
              <a:solidFill>
                <a:schemeClr val="dk1"/>
              </a:solidFill>
              <a:effectLst/>
              <a:latin typeface="+mn-lt"/>
              <a:ea typeface="+mn-ea"/>
              <a:cs typeface="+mn-cs"/>
            </a:rPr>
            <a:t>　病院事業に限らず引き続き連結赤字の発生抑止に努める。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北海道深川市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過去に実施した大型事業のために起こした地方債残額が多額なことから公債費も大きなものとなっている。</a:t>
          </a:r>
          <a:endParaRPr lang="ja-JP" altLang="ja-JP" sz="1400">
            <a:effectLst/>
          </a:endParaRPr>
        </a:p>
        <a:p>
          <a:r>
            <a:rPr kumimoji="1" lang="ja-JP" altLang="ja-JP" sz="1100">
              <a:solidFill>
                <a:schemeClr val="dk1"/>
              </a:solidFill>
              <a:effectLst/>
              <a:latin typeface="+mn-lt"/>
              <a:ea typeface="+mn-ea"/>
              <a:cs typeface="+mn-cs"/>
            </a:rPr>
            <a:t>　平成１９年度以降、地方債の発行抑制を進めており、平成２１年度のピークを境に公債費は減少傾向にあり、引き続き公債費の適正化を図るよう努める。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北海道深川市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１９年度以降、財政の健全化に向け地方債の発行抑制を推進しているが、依然として地方債残高が大きいため、将来負担額が大きく増加しないよう、地方債の発行抑制に努め、将来負担率の低減につなげ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北海道深川市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主に公共施設整備基金と森林環境譲与税基金への積立により、基金の総額が増額された。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全会計を通じた剰余の確保と基金残高のバランスを図り、健全な財政運営に努める。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公共施設整備基金は、公共施設の整備には多額の費用が必要となることから、必要経費の財源に充てる。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人材育成基金は、活力と魅力に満ちたまちづくりを行うための人材育成事業の推進に必要な経費の財源に充てる。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社会福祉振興基金は、在宅福祉の普及向上、健康と生きがいづくり推進、その他の地域福祉の推進など、</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社会福祉事業の振興に要する経費の財源に充てる。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公共施設の老朽化や、新庁舎建設、複合施設建設のために、各年度の余剰金を公共施設整備基金に積み立てていることによる増。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剰余の確保と基金残高のバランスを図り、健全な財政運営に努める。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各年度決算の余剰金や、国の補正予算において普通交付税に臨時経済対策費が追加されたことから、財政調整基金へ積立をおこなったことによる増。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剰余の確保と基金残高のバランスを図り、健全な財政運営に努める。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各年度決算の余剰金や、国の補正予算において普通交付税に臨時財政対策債償還基金費が追加されたことから、減債基金へ積立をおこなったことによる増。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平成１９年度以降、地方債の発行抑制を進めており、今後とも公債費の適正化を図るよう努める。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北海道深川市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19,161
19,054
529.42
20,045,616
19,912,306
123,135
9,296,065
23,376,500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121.2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前年度より</a:t>
          </a:r>
          <a:r>
            <a:rPr kumimoji="1" lang="en-US" altLang="ja-JP" sz="1050">
              <a:solidFill>
                <a:schemeClr val="dk1"/>
              </a:solidFill>
              <a:effectLst/>
              <a:latin typeface="+mn-lt"/>
              <a:ea typeface="+mn-ea"/>
              <a:cs typeface="+mn-cs"/>
            </a:rPr>
            <a:t>1.2</a:t>
          </a:r>
          <a:r>
            <a:rPr kumimoji="1" lang="ja-JP" altLang="ja-JP" sz="1050">
              <a:solidFill>
                <a:schemeClr val="dk1"/>
              </a:solidFill>
              <a:effectLst/>
              <a:latin typeface="+mn-lt"/>
              <a:ea typeface="+mn-ea"/>
              <a:cs typeface="+mn-cs"/>
            </a:rPr>
            <a:t>％増加し</a:t>
          </a:r>
          <a:r>
            <a:rPr kumimoji="1" lang="ja-JP" altLang="en-US" sz="1050">
              <a:solidFill>
                <a:schemeClr val="dk1"/>
              </a:solidFill>
              <a:effectLst/>
              <a:latin typeface="+mn-lt"/>
              <a:ea typeface="+mn-ea"/>
              <a:cs typeface="+mn-cs"/>
            </a:rPr>
            <a:t>た</a:t>
          </a:r>
          <a:r>
            <a:rPr kumimoji="1" lang="ja-JP" altLang="ja-JP" sz="1050">
              <a:solidFill>
                <a:schemeClr val="dk1"/>
              </a:solidFill>
              <a:effectLst/>
              <a:latin typeface="+mn-lt"/>
              <a:ea typeface="+mn-ea"/>
              <a:cs typeface="+mn-cs"/>
            </a:rPr>
            <a:t>が、これは過去に取得した固定資産の減価償却費等の減少が、新庁舎建設事業等の新規投資を上回ったためである。</a:t>
          </a:r>
          <a:endParaRPr lang="ja-JP" altLang="ja-JP" sz="1050">
            <a:effectLst/>
          </a:endParaRPr>
        </a:p>
        <a:p>
          <a:r>
            <a:rPr kumimoji="1" lang="ja-JP" altLang="ja-JP" sz="1050">
              <a:solidFill>
                <a:schemeClr val="dk1"/>
              </a:solidFill>
              <a:effectLst/>
              <a:latin typeface="+mn-lt"/>
              <a:ea typeface="+mn-ea"/>
              <a:cs typeface="+mn-cs"/>
            </a:rPr>
            <a:t>老朽化した施設が多くなってきて</a:t>
          </a:r>
          <a:r>
            <a:rPr kumimoji="1" lang="ja-JP" altLang="en-US" sz="1050">
              <a:solidFill>
                <a:schemeClr val="dk1"/>
              </a:solidFill>
              <a:effectLst/>
              <a:latin typeface="+mn-lt"/>
              <a:ea typeface="+mn-ea"/>
              <a:cs typeface="+mn-cs"/>
            </a:rPr>
            <a:t>いるため</a:t>
          </a:r>
          <a:r>
            <a:rPr kumimoji="1" lang="ja-JP" altLang="ja-JP" sz="1050">
              <a:solidFill>
                <a:schemeClr val="dk1"/>
              </a:solidFill>
              <a:effectLst/>
              <a:latin typeface="+mn-lt"/>
              <a:ea typeface="+mn-ea"/>
              <a:cs typeface="+mn-cs"/>
            </a:rPr>
            <a:t>、令和</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年度に改定</a:t>
          </a:r>
          <a:r>
            <a:rPr kumimoji="1" lang="ja-JP" altLang="en-US" sz="1050">
              <a:solidFill>
                <a:schemeClr val="dk1"/>
              </a:solidFill>
              <a:effectLst/>
              <a:latin typeface="+mn-lt"/>
              <a:ea typeface="+mn-ea"/>
              <a:cs typeface="+mn-cs"/>
            </a:rPr>
            <a:t>した</a:t>
          </a:r>
          <a:r>
            <a:rPr kumimoji="1" lang="ja-JP" altLang="ja-JP" sz="1050">
              <a:solidFill>
                <a:schemeClr val="dk1"/>
              </a:solidFill>
              <a:effectLst/>
              <a:latin typeface="+mn-lt"/>
              <a:ea typeface="+mn-ea"/>
              <a:cs typeface="+mn-cs"/>
            </a:rPr>
            <a:t>公共施設等総合管理計画に基づき、公共施設等の集約や複合化、除却を進めることにより、施設保有量の適正化に取り組む。</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266055"/>
          <a:ext cx="1270" cy="13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58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58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0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26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135060</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6050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02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54081</xdr:rowOff>
    </xdr:from>
    <xdr:to>
      <xdr:col>23</xdr:col>
      <xdr:colOff>136525</xdr:colOff>
      <xdr:row>30</xdr:row>
      <xdr:rowOff>155681</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596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76958</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5820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32491</xdr:rowOff>
    </xdr:from>
    <xdr:to>
      <xdr:col>19</xdr:col>
      <xdr:colOff>187325</xdr:colOff>
      <xdr:row>30</xdr:row>
      <xdr:rowOff>134091</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59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83291</xdr:rowOff>
    </xdr:from>
    <xdr:to>
      <xdr:col>23</xdr:col>
      <xdr:colOff>85725</xdr:colOff>
      <xdr:row>30</xdr:row>
      <xdr:rowOff>104881</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5998316"/>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12700</xdr:rowOff>
    </xdr:from>
    <xdr:to>
      <xdr:col>15</xdr:col>
      <xdr:colOff>187325</xdr:colOff>
      <xdr:row>30</xdr:row>
      <xdr:rowOff>114300</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63500</xdr:rowOff>
    </xdr:from>
    <xdr:to>
      <xdr:col>19</xdr:col>
      <xdr:colOff>136525</xdr:colOff>
      <xdr:row>30</xdr:row>
      <xdr:rowOff>83291</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5978525"/>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32931</xdr:rowOff>
    </xdr:from>
    <xdr:ext cx="405111" cy="259045"/>
    <xdr:sp macro="" textlink="">
      <xdr:nvSpPr>
        <xdr:cNvPr id="87" name="n_1aveValue有形固定資産減価償却率">
          <a:extLst>
            <a:ext uri="{FF2B5EF4-FFF2-40B4-BE49-F238E27FC236}">
              <a16:creationId xmlns:a16="http://schemas.microsoft.com/office/drawing/2014/main" id="{00000000-0008-0000-0D00-000057000000}"/>
            </a:ext>
          </a:extLst>
        </xdr:cNvPr>
        <xdr:cNvSpPr txBox="1"/>
      </xdr:nvSpPr>
      <xdr:spPr>
        <a:xfrm>
          <a:off x="3836044" y="6119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88" name="n_2aveValue有形固定資産減価償却率">
          <a:extLst>
            <a:ext uri="{FF2B5EF4-FFF2-40B4-BE49-F238E27FC236}">
              <a16:creationId xmlns:a16="http://schemas.microsoft.com/office/drawing/2014/main" id="{00000000-0008-0000-0D00-000058000000}"/>
            </a:ext>
          </a:extLst>
        </xdr:cNvPr>
        <xdr:cNvSpPr txBox="1"/>
      </xdr:nvSpPr>
      <xdr:spPr>
        <a:xfrm>
          <a:off x="3086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31344</xdr:rowOff>
    </xdr:from>
    <xdr:ext cx="405111" cy="259045"/>
    <xdr:sp macro="" textlink="">
      <xdr:nvSpPr>
        <xdr:cNvPr id="89" name="n_3aveValue有形固定資産減価償却率">
          <a:extLst>
            <a:ext uri="{FF2B5EF4-FFF2-40B4-BE49-F238E27FC236}">
              <a16:creationId xmlns:a16="http://schemas.microsoft.com/office/drawing/2014/main" id="{00000000-0008-0000-0D00-000059000000}"/>
            </a:ext>
          </a:extLst>
        </xdr:cNvPr>
        <xdr:cNvSpPr txBox="1"/>
      </xdr:nvSpPr>
      <xdr:spPr>
        <a:xfrm>
          <a:off x="2324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27745</xdr:rowOff>
    </xdr:from>
    <xdr:ext cx="405111" cy="259045"/>
    <xdr:sp macro="" textlink="">
      <xdr:nvSpPr>
        <xdr:cNvPr id="90" name="n_4aveValue有形固定資産減価償却率">
          <a:extLst>
            <a:ext uri="{FF2B5EF4-FFF2-40B4-BE49-F238E27FC236}">
              <a16:creationId xmlns:a16="http://schemas.microsoft.com/office/drawing/2014/main" id="{00000000-0008-0000-0D00-00005A000000}"/>
            </a:ext>
          </a:extLst>
        </xdr:cNvPr>
        <xdr:cNvSpPr txBox="1"/>
      </xdr:nvSpPr>
      <xdr:spPr>
        <a:xfrm>
          <a:off x="1562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150618</xdr:rowOff>
    </xdr:from>
    <xdr:ext cx="405111" cy="259045"/>
    <xdr:sp macro="" textlink="">
      <xdr:nvSpPr>
        <xdr:cNvPr id="91" name="n_1mainValue有形固定資産減価償却率">
          <a:extLst>
            <a:ext uri="{FF2B5EF4-FFF2-40B4-BE49-F238E27FC236}">
              <a16:creationId xmlns:a16="http://schemas.microsoft.com/office/drawing/2014/main" id="{00000000-0008-0000-0D00-00005B000000}"/>
            </a:ext>
          </a:extLst>
        </xdr:cNvPr>
        <xdr:cNvSpPr txBox="1"/>
      </xdr:nvSpPr>
      <xdr:spPr>
        <a:xfrm>
          <a:off x="3836044" y="572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130827</xdr:rowOff>
    </xdr:from>
    <xdr:ext cx="405111" cy="259045"/>
    <xdr:sp macro="" textlink="">
      <xdr:nvSpPr>
        <xdr:cNvPr id="92" name="n_2mainValue有形固定資産減価償却率">
          <a:extLst>
            <a:ext uri="{FF2B5EF4-FFF2-40B4-BE49-F238E27FC236}">
              <a16:creationId xmlns:a16="http://schemas.microsoft.com/office/drawing/2014/main" id="{00000000-0008-0000-0D00-00005C000000}"/>
            </a:ext>
          </a:extLst>
        </xdr:cNvPr>
        <xdr:cNvSpPr txBox="1"/>
      </xdr:nvSpPr>
      <xdr:spPr>
        <a:xfrm>
          <a:off x="30867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債務償還比率は全国平均、北海道平均と比較しても平均的であり、ほぼ横ばいで推移している。</a:t>
          </a:r>
          <a:endParaRPr lang="ja-JP" altLang="ja-JP">
            <a:effectLst/>
          </a:endParaRPr>
        </a:p>
        <a:p>
          <a:r>
            <a:rPr kumimoji="1" lang="ja-JP" altLang="ja-JP" sz="1100">
              <a:solidFill>
                <a:schemeClr val="dk1"/>
              </a:solidFill>
              <a:effectLst/>
              <a:latin typeface="+mn-lt"/>
              <a:ea typeface="+mn-ea"/>
              <a:cs typeface="+mn-cs"/>
            </a:rPr>
            <a:t>計画的な起債、債務負担行為などの財政運営により、引き続き将来負担額の抑制に努める。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00000000-0008-0000-0D00-00006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00000000-0008-0000-0D00-00007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flipV="1">
          <a:off x="14793595" y="5312833"/>
          <a:ext cx="1269" cy="12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22" name="債務償還比率最小値テキスト">
          <a:extLst>
            <a:ext uri="{FF2B5EF4-FFF2-40B4-BE49-F238E27FC236}">
              <a16:creationId xmlns:a16="http://schemas.microsoft.com/office/drawing/2014/main" id="{00000000-0008-0000-0D00-00007A000000}"/>
            </a:ext>
          </a:extLst>
        </xdr:cNvPr>
        <xdr:cNvSpPr txBox="1"/>
      </xdr:nvSpPr>
      <xdr:spPr>
        <a:xfrm>
          <a:off x="14846300" y="66109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4706600" y="660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4" name="債務償還比率最大値テキスト">
          <a:extLst>
            <a:ext uri="{FF2B5EF4-FFF2-40B4-BE49-F238E27FC236}">
              <a16:creationId xmlns:a16="http://schemas.microsoft.com/office/drawing/2014/main" id="{00000000-0008-0000-0D00-00007C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35217</xdr:rowOff>
    </xdr:from>
    <xdr:ext cx="469744" cy="259045"/>
    <xdr:sp macro="" textlink="">
      <xdr:nvSpPr>
        <xdr:cNvPr id="126" name="債務償還比率平均値テキスト">
          <a:extLst>
            <a:ext uri="{FF2B5EF4-FFF2-40B4-BE49-F238E27FC236}">
              <a16:creationId xmlns:a16="http://schemas.microsoft.com/office/drawing/2014/main" id="{00000000-0008-0000-0D00-00007E000000}"/>
            </a:ext>
          </a:extLst>
        </xdr:cNvPr>
        <xdr:cNvSpPr txBox="1"/>
      </xdr:nvSpPr>
      <xdr:spPr>
        <a:xfrm>
          <a:off x="14846300" y="5778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27" name="フローチャート: 判断 126">
          <a:extLst>
            <a:ext uri="{FF2B5EF4-FFF2-40B4-BE49-F238E27FC236}">
              <a16:creationId xmlns:a16="http://schemas.microsoft.com/office/drawing/2014/main" id="{00000000-0008-0000-0D00-00007F000000}"/>
            </a:ext>
          </a:extLst>
        </xdr:cNvPr>
        <xdr:cNvSpPr/>
      </xdr:nvSpPr>
      <xdr:spPr>
        <a:xfrm>
          <a:off x="14744700" y="5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28" name="フローチャート: 判断 127">
          <a:extLst>
            <a:ext uri="{FF2B5EF4-FFF2-40B4-BE49-F238E27FC236}">
              <a16:creationId xmlns:a16="http://schemas.microsoft.com/office/drawing/2014/main" id="{00000000-0008-0000-0D00-000080000000}"/>
            </a:ext>
          </a:extLst>
        </xdr:cNvPr>
        <xdr:cNvSpPr/>
      </xdr:nvSpPr>
      <xdr:spPr>
        <a:xfrm>
          <a:off x="14033500" y="58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29" name="フローチャート: 判断 128">
          <a:extLst>
            <a:ext uri="{FF2B5EF4-FFF2-40B4-BE49-F238E27FC236}">
              <a16:creationId xmlns:a16="http://schemas.microsoft.com/office/drawing/2014/main" id="{00000000-0008-0000-0D00-000081000000}"/>
            </a:ext>
          </a:extLst>
        </xdr:cNvPr>
        <xdr:cNvSpPr/>
      </xdr:nvSpPr>
      <xdr:spPr>
        <a:xfrm>
          <a:off x="13271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30" name="フローチャート: 判断 129">
          <a:extLst>
            <a:ext uri="{FF2B5EF4-FFF2-40B4-BE49-F238E27FC236}">
              <a16:creationId xmlns:a16="http://schemas.microsoft.com/office/drawing/2014/main" id="{00000000-0008-0000-0D00-000082000000}"/>
            </a:ext>
          </a:extLst>
        </xdr:cNvPr>
        <xdr:cNvSpPr/>
      </xdr:nvSpPr>
      <xdr:spPr>
        <a:xfrm>
          <a:off x="12509500" y="612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31" name="フローチャート: 判断 130">
          <a:extLst>
            <a:ext uri="{FF2B5EF4-FFF2-40B4-BE49-F238E27FC236}">
              <a16:creationId xmlns:a16="http://schemas.microsoft.com/office/drawing/2014/main" id="{00000000-0008-0000-0D00-000083000000}"/>
            </a:ext>
          </a:extLst>
        </xdr:cNvPr>
        <xdr:cNvSpPr/>
      </xdr:nvSpPr>
      <xdr:spPr>
        <a:xfrm>
          <a:off x="11747500" y="609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63916</xdr:rowOff>
    </xdr:from>
    <xdr:to>
      <xdr:col>76</xdr:col>
      <xdr:colOff>73025</xdr:colOff>
      <xdr:row>30</xdr:row>
      <xdr:rowOff>165516</xdr:rowOff>
    </xdr:to>
    <xdr:sp macro="" textlink="">
      <xdr:nvSpPr>
        <xdr:cNvPr id="137" name="楕円 136">
          <a:extLst>
            <a:ext uri="{FF2B5EF4-FFF2-40B4-BE49-F238E27FC236}">
              <a16:creationId xmlns:a16="http://schemas.microsoft.com/office/drawing/2014/main" id="{00000000-0008-0000-0D00-000089000000}"/>
            </a:ext>
          </a:extLst>
        </xdr:cNvPr>
        <xdr:cNvSpPr/>
      </xdr:nvSpPr>
      <xdr:spPr>
        <a:xfrm>
          <a:off x="14744700" y="597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42343</xdr:rowOff>
    </xdr:from>
    <xdr:ext cx="469744" cy="259045"/>
    <xdr:sp macro="" textlink="">
      <xdr:nvSpPr>
        <xdr:cNvPr id="138" name="債務償還比率該当値テキスト">
          <a:extLst>
            <a:ext uri="{FF2B5EF4-FFF2-40B4-BE49-F238E27FC236}">
              <a16:creationId xmlns:a16="http://schemas.microsoft.com/office/drawing/2014/main" id="{00000000-0008-0000-0D00-00008A000000}"/>
            </a:ext>
          </a:extLst>
        </xdr:cNvPr>
        <xdr:cNvSpPr txBox="1"/>
      </xdr:nvSpPr>
      <xdr:spPr>
        <a:xfrm>
          <a:off x="14846300" y="595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10541</xdr:rowOff>
    </xdr:from>
    <xdr:to>
      <xdr:col>72</xdr:col>
      <xdr:colOff>123825</xdr:colOff>
      <xdr:row>30</xdr:row>
      <xdr:rowOff>112141</xdr:rowOff>
    </xdr:to>
    <xdr:sp macro="" textlink="">
      <xdr:nvSpPr>
        <xdr:cNvPr id="139" name="楕円 138">
          <a:extLst>
            <a:ext uri="{FF2B5EF4-FFF2-40B4-BE49-F238E27FC236}">
              <a16:creationId xmlns:a16="http://schemas.microsoft.com/office/drawing/2014/main" id="{00000000-0008-0000-0D00-00008B000000}"/>
            </a:ext>
          </a:extLst>
        </xdr:cNvPr>
        <xdr:cNvSpPr/>
      </xdr:nvSpPr>
      <xdr:spPr>
        <a:xfrm>
          <a:off x="14033500" y="592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61341</xdr:rowOff>
    </xdr:from>
    <xdr:to>
      <xdr:col>76</xdr:col>
      <xdr:colOff>22225</xdr:colOff>
      <xdr:row>30</xdr:row>
      <xdr:rowOff>114716</xdr:rowOff>
    </xdr:to>
    <xdr:cxnSp macro="">
      <xdr:nvCxnSpPr>
        <xdr:cNvPr id="140" name="直線コネクタ 139">
          <a:extLst>
            <a:ext uri="{FF2B5EF4-FFF2-40B4-BE49-F238E27FC236}">
              <a16:creationId xmlns:a16="http://schemas.microsoft.com/office/drawing/2014/main" id="{00000000-0008-0000-0D00-00008C000000}"/>
            </a:ext>
          </a:extLst>
        </xdr:cNvPr>
        <xdr:cNvCxnSpPr/>
      </xdr:nvCxnSpPr>
      <xdr:spPr>
        <a:xfrm>
          <a:off x="14084300" y="5976366"/>
          <a:ext cx="711200" cy="5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161551</xdr:rowOff>
    </xdr:from>
    <xdr:to>
      <xdr:col>68</xdr:col>
      <xdr:colOff>123825</xdr:colOff>
      <xdr:row>31</xdr:row>
      <xdr:rowOff>91701</xdr:rowOff>
    </xdr:to>
    <xdr:sp macro="" textlink="">
      <xdr:nvSpPr>
        <xdr:cNvPr id="141" name="楕円 140">
          <a:extLst>
            <a:ext uri="{FF2B5EF4-FFF2-40B4-BE49-F238E27FC236}">
              <a16:creationId xmlns:a16="http://schemas.microsoft.com/office/drawing/2014/main" id="{00000000-0008-0000-0D00-00008D000000}"/>
            </a:ext>
          </a:extLst>
        </xdr:cNvPr>
        <xdr:cNvSpPr/>
      </xdr:nvSpPr>
      <xdr:spPr>
        <a:xfrm>
          <a:off x="13271500" y="607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61341</xdr:rowOff>
    </xdr:from>
    <xdr:to>
      <xdr:col>72</xdr:col>
      <xdr:colOff>73025</xdr:colOff>
      <xdr:row>31</xdr:row>
      <xdr:rowOff>40901</xdr:rowOff>
    </xdr:to>
    <xdr:cxnSp macro="">
      <xdr:nvCxnSpPr>
        <xdr:cNvPr id="142" name="直線コネクタ 141">
          <a:extLst>
            <a:ext uri="{FF2B5EF4-FFF2-40B4-BE49-F238E27FC236}">
              <a16:creationId xmlns:a16="http://schemas.microsoft.com/office/drawing/2014/main" id="{00000000-0008-0000-0D00-00008E000000}"/>
            </a:ext>
          </a:extLst>
        </xdr:cNvPr>
        <xdr:cNvCxnSpPr/>
      </xdr:nvCxnSpPr>
      <xdr:spPr>
        <a:xfrm flipV="1">
          <a:off x="13322300" y="5976366"/>
          <a:ext cx="762000" cy="15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169468</xdr:rowOff>
    </xdr:from>
    <xdr:to>
      <xdr:col>64</xdr:col>
      <xdr:colOff>123825</xdr:colOff>
      <xdr:row>31</xdr:row>
      <xdr:rowOff>99618</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2509500" y="608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40901</xdr:rowOff>
    </xdr:from>
    <xdr:to>
      <xdr:col>68</xdr:col>
      <xdr:colOff>73025</xdr:colOff>
      <xdr:row>31</xdr:row>
      <xdr:rowOff>48818</xdr:rowOff>
    </xdr:to>
    <xdr:cxnSp macro="">
      <xdr:nvCxnSpPr>
        <xdr:cNvPr id="144" name="直線コネクタ 143">
          <a:extLst>
            <a:ext uri="{FF2B5EF4-FFF2-40B4-BE49-F238E27FC236}">
              <a16:creationId xmlns:a16="http://schemas.microsoft.com/office/drawing/2014/main" id="{00000000-0008-0000-0D00-000090000000}"/>
            </a:ext>
          </a:extLst>
        </xdr:cNvPr>
        <xdr:cNvCxnSpPr/>
      </xdr:nvCxnSpPr>
      <xdr:spPr>
        <a:xfrm flipV="1">
          <a:off x="12560300" y="6127376"/>
          <a:ext cx="762000" cy="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120290</xdr:rowOff>
    </xdr:from>
    <xdr:to>
      <xdr:col>60</xdr:col>
      <xdr:colOff>123825</xdr:colOff>
      <xdr:row>31</xdr:row>
      <xdr:rowOff>50440</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1747500" y="603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171090</xdr:rowOff>
    </xdr:from>
    <xdr:to>
      <xdr:col>64</xdr:col>
      <xdr:colOff>73025</xdr:colOff>
      <xdr:row>31</xdr:row>
      <xdr:rowOff>48818</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a:off x="11798300" y="6086115"/>
          <a:ext cx="762000" cy="4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93524</xdr:rowOff>
    </xdr:from>
    <xdr:ext cx="469744" cy="259045"/>
    <xdr:sp macro="" textlink="">
      <xdr:nvSpPr>
        <xdr:cNvPr id="147" name="n_1aveValue債務償還比率">
          <a:extLst>
            <a:ext uri="{FF2B5EF4-FFF2-40B4-BE49-F238E27FC236}">
              <a16:creationId xmlns:a16="http://schemas.microsoft.com/office/drawing/2014/main" id="{00000000-0008-0000-0D00-000093000000}"/>
            </a:ext>
          </a:extLst>
        </xdr:cNvPr>
        <xdr:cNvSpPr txBox="1"/>
      </xdr:nvSpPr>
      <xdr:spPr>
        <a:xfrm>
          <a:off x="13836727" y="566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94315</xdr:rowOff>
    </xdr:from>
    <xdr:ext cx="469744" cy="259045"/>
    <xdr:sp macro="" textlink="">
      <xdr:nvSpPr>
        <xdr:cNvPr id="148" name="n_2aveValue債務償還比率">
          <a:extLst>
            <a:ext uri="{FF2B5EF4-FFF2-40B4-BE49-F238E27FC236}">
              <a16:creationId xmlns:a16="http://schemas.microsoft.com/office/drawing/2014/main" id="{00000000-0008-0000-0D00-000094000000}"/>
            </a:ext>
          </a:extLst>
        </xdr:cNvPr>
        <xdr:cNvSpPr txBox="1"/>
      </xdr:nvSpPr>
      <xdr:spPr>
        <a:xfrm>
          <a:off x="13087427" y="583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127088</xdr:rowOff>
    </xdr:from>
    <xdr:ext cx="469744" cy="259045"/>
    <xdr:sp macro="" textlink="">
      <xdr:nvSpPr>
        <xdr:cNvPr id="149" name="n_3aveValue債務償還比率">
          <a:extLst>
            <a:ext uri="{FF2B5EF4-FFF2-40B4-BE49-F238E27FC236}">
              <a16:creationId xmlns:a16="http://schemas.microsoft.com/office/drawing/2014/main" id="{00000000-0008-0000-0D00-000095000000}"/>
            </a:ext>
          </a:extLst>
        </xdr:cNvPr>
        <xdr:cNvSpPr txBox="1"/>
      </xdr:nvSpPr>
      <xdr:spPr>
        <a:xfrm>
          <a:off x="12325427" y="621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100220</xdr:rowOff>
    </xdr:from>
    <xdr:ext cx="469744" cy="259045"/>
    <xdr:sp macro="" textlink="">
      <xdr:nvSpPr>
        <xdr:cNvPr id="150" name="n_4aveValue債務償還比率">
          <a:extLst>
            <a:ext uri="{FF2B5EF4-FFF2-40B4-BE49-F238E27FC236}">
              <a16:creationId xmlns:a16="http://schemas.microsoft.com/office/drawing/2014/main" id="{00000000-0008-0000-0D00-000096000000}"/>
            </a:ext>
          </a:extLst>
        </xdr:cNvPr>
        <xdr:cNvSpPr txBox="1"/>
      </xdr:nvSpPr>
      <xdr:spPr>
        <a:xfrm>
          <a:off x="11563427" y="6186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103268</xdr:rowOff>
    </xdr:from>
    <xdr:ext cx="469744" cy="259045"/>
    <xdr:sp macro="" textlink="">
      <xdr:nvSpPr>
        <xdr:cNvPr id="151" name="n_1mainValue債務償還比率">
          <a:extLst>
            <a:ext uri="{FF2B5EF4-FFF2-40B4-BE49-F238E27FC236}">
              <a16:creationId xmlns:a16="http://schemas.microsoft.com/office/drawing/2014/main" id="{00000000-0008-0000-0D00-000097000000}"/>
            </a:ext>
          </a:extLst>
        </xdr:cNvPr>
        <xdr:cNvSpPr txBox="1"/>
      </xdr:nvSpPr>
      <xdr:spPr>
        <a:xfrm>
          <a:off x="13836727" y="6018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82828</xdr:rowOff>
    </xdr:from>
    <xdr:ext cx="469744" cy="259045"/>
    <xdr:sp macro="" textlink="">
      <xdr:nvSpPr>
        <xdr:cNvPr id="152" name="n_2mainValue債務償還比率">
          <a:extLst>
            <a:ext uri="{FF2B5EF4-FFF2-40B4-BE49-F238E27FC236}">
              <a16:creationId xmlns:a16="http://schemas.microsoft.com/office/drawing/2014/main" id="{00000000-0008-0000-0D00-000098000000}"/>
            </a:ext>
          </a:extLst>
        </xdr:cNvPr>
        <xdr:cNvSpPr txBox="1"/>
      </xdr:nvSpPr>
      <xdr:spPr>
        <a:xfrm>
          <a:off x="13087427" y="616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116145</xdr:rowOff>
    </xdr:from>
    <xdr:ext cx="469744" cy="259045"/>
    <xdr:sp macro="" textlink="">
      <xdr:nvSpPr>
        <xdr:cNvPr id="153" name="n_3mainValue債務償還比率">
          <a:extLst>
            <a:ext uri="{FF2B5EF4-FFF2-40B4-BE49-F238E27FC236}">
              <a16:creationId xmlns:a16="http://schemas.microsoft.com/office/drawing/2014/main" id="{00000000-0008-0000-0D00-000099000000}"/>
            </a:ext>
          </a:extLst>
        </xdr:cNvPr>
        <xdr:cNvSpPr txBox="1"/>
      </xdr:nvSpPr>
      <xdr:spPr>
        <a:xfrm>
          <a:off x="12325427" y="58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66967</xdr:rowOff>
    </xdr:from>
    <xdr:ext cx="469744" cy="259045"/>
    <xdr:sp macro="" textlink="">
      <xdr:nvSpPr>
        <xdr:cNvPr id="154" name="n_4mainValue債務償還比率">
          <a:extLst>
            <a:ext uri="{FF2B5EF4-FFF2-40B4-BE49-F238E27FC236}">
              <a16:creationId xmlns:a16="http://schemas.microsoft.com/office/drawing/2014/main" id="{00000000-0008-0000-0D00-00009A000000}"/>
            </a:ext>
          </a:extLst>
        </xdr:cNvPr>
        <xdr:cNvSpPr txBox="1"/>
      </xdr:nvSpPr>
      <xdr:spPr>
        <a:xfrm>
          <a:off x="11563427" y="581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a:extLst>
            <a:ext uri="{FF2B5EF4-FFF2-40B4-BE49-F238E27FC236}">
              <a16:creationId xmlns:a16="http://schemas.microsoft.com/office/drawing/2014/main" id="{00000000-0008-0000-0D00-00009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a:extLst>
            <a:ext uri="{FF2B5EF4-FFF2-40B4-BE49-F238E27FC236}">
              <a16:creationId xmlns:a16="http://schemas.microsoft.com/office/drawing/2014/main" id="{00000000-0008-0000-0D00-00009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a:extLst>
            <a:ext uri="{FF2B5EF4-FFF2-40B4-BE49-F238E27FC236}">
              <a16:creationId xmlns:a16="http://schemas.microsoft.com/office/drawing/2014/main" id="{00000000-0008-0000-0D00-00009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a:extLst>
            <a:ext uri="{FF2B5EF4-FFF2-40B4-BE49-F238E27FC236}">
              <a16:creationId xmlns:a16="http://schemas.microsoft.com/office/drawing/2014/main" id="{00000000-0008-0000-0D00-00009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a:extLst>
            <a:ext uri="{FF2B5EF4-FFF2-40B4-BE49-F238E27FC236}">
              <a16:creationId xmlns:a16="http://schemas.microsoft.com/office/drawing/2014/main" id="{00000000-0008-0000-0D00-00009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a:extLst>
            <a:ext uri="{FF2B5EF4-FFF2-40B4-BE49-F238E27FC236}">
              <a16:creationId xmlns:a16="http://schemas.microsoft.com/office/drawing/2014/main" id="{00000000-0008-0000-0D00-0000A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北海道深川市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19,161
19,054
529.42
20,045,616
19,912,306
123,135
9,296,065
23,376,500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121.2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80072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22877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53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xdr:rowOff>
    </xdr:from>
    <xdr:to>
      <xdr:col>24</xdr:col>
      <xdr:colOff>114300</xdr:colOff>
      <xdr:row>37</xdr:row>
      <xdr:rowOff>113665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34942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135890</xdr:rowOff>
    </xdr:from>
    <xdr:to>
      <xdr:col>20</xdr:col>
      <xdr:colOff>38100</xdr:colOff>
      <xdr:row>37</xdr:row>
      <xdr:rowOff>66040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15240</xdr:rowOff>
    </xdr:from>
    <xdr:to>
      <xdr:col>24</xdr:col>
      <xdr:colOff>63500</xdr:colOff>
      <xdr:row>37</xdr:row>
      <xdr:rowOff>62865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35889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111125</xdr:rowOff>
    </xdr:from>
    <xdr:to>
      <xdr:col>15</xdr:col>
      <xdr:colOff>101600</xdr:colOff>
      <xdr:row>37</xdr:row>
      <xdr:rowOff>41275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161925</xdr:rowOff>
    </xdr:from>
    <xdr:to>
      <xdr:col>19</xdr:col>
      <xdr:colOff>177800</xdr:colOff>
      <xdr:row>37</xdr:row>
      <xdr:rowOff>15240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33412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E00-00004F000000}"/>
            </a:ext>
          </a:extLst>
        </xdr:cNvPr>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55262</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E00-000050000000}"/>
            </a:ext>
          </a:extLst>
        </xdr:cNvPr>
        <xdr:cNvSpPr txBox="1"/>
      </xdr:nvSpPr>
      <xdr:spPr>
        <a:xfrm>
          <a:off x="2705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E00-000051000000}"/>
            </a:ext>
          </a:extLst>
        </xdr:cNvPr>
        <xdr:cNvSpPr txBox="1"/>
      </xdr:nvSpPr>
      <xdr:spPr>
        <a:xfrm>
          <a:off x="1816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52087</xdr:rowOff>
    </xdr:from>
    <xdr:ext cx="405111" cy="259045"/>
    <xdr:sp macro="" textlink="">
      <xdr:nvSpPr>
        <xdr:cNvPr id="82" name="n_4aveValue【道路】&#10;有形固定資産減価償却率">
          <a:extLst>
            <a:ext uri="{FF2B5EF4-FFF2-40B4-BE49-F238E27FC236}">
              <a16:creationId xmlns:a16="http://schemas.microsoft.com/office/drawing/2014/main" id="{00000000-0008-0000-0E00-000052000000}"/>
            </a:ext>
          </a:extLst>
        </xdr:cNvPr>
        <xdr:cNvSpPr txBox="1"/>
      </xdr:nvSpPr>
      <xdr:spPr>
        <a:xfrm>
          <a:off x="927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82567</xdr:rowOff>
    </xdr:from>
    <xdr:ext cx="405111" cy="259045"/>
    <xdr:sp macro="" textlink="">
      <xdr:nvSpPr>
        <xdr:cNvPr id="83" name="n_1mainValue【道路】&#10;有形固定資産減価償却率">
          <a:extLst>
            <a:ext uri="{FF2B5EF4-FFF2-40B4-BE49-F238E27FC236}">
              <a16:creationId xmlns:a16="http://schemas.microsoft.com/office/drawing/2014/main" id="{00000000-0008-0000-0E00-000053000000}"/>
            </a:ext>
          </a:extLst>
        </xdr:cNvPr>
        <xdr:cNvSpPr txBox="1"/>
      </xdr:nvSpPr>
      <xdr:spPr>
        <a:xfrm>
          <a:off x="35820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57802</xdr:rowOff>
    </xdr:from>
    <xdr:ext cx="405111" cy="259045"/>
    <xdr:sp macro="" textlink="">
      <xdr:nvSpPr>
        <xdr:cNvPr id="84" name="n_2mainValue【道路】&#10;有形固定資産減価償却率">
          <a:extLst>
            <a:ext uri="{FF2B5EF4-FFF2-40B4-BE49-F238E27FC236}">
              <a16:creationId xmlns:a16="http://schemas.microsoft.com/office/drawing/2014/main" id="{00000000-0008-0000-0E00-000054000000}"/>
            </a:ext>
          </a:extLst>
        </xdr:cNvPr>
        <xdr:cNvSpPr txBox="1"/>
      </xdr:nvSpPr>
      <xdr:spPr>
        <a:xfrm>
          <a:off x="27057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0000000-0008-0000-0E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flipV="1">
          <a:off x="10476865" y="5695810"/>
          <a:ext cx="0" cy="146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07" name="【道路】&#10;一人当たり延長最小値テキスト">
          <a:extLst>
            <a:ext uri="{FF2B5EF4-FFF2-40B4-BE49-F238E27FC236}">
              <a16:creationId xmlns:a16="http://schemas.microsoft.com/office/drawing/2014/main" id="{00000000-0008-0000-0E00-00006B000000}"/>
            </a:ext>
          </a:extLst>
        </xdr:cNvPr>
        <xdr:cNvSpPr txBox="1"/>
      </xdr:nvSpPr>
      <xdr:spPr>
        <a:xfrm>
          <a:off x="10515600" y="71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10388600" y="715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09" name="【道路】&#10;一人当たり延長最大値テキスト">
          <a:extLst>
            <a:ext uri="{FF2B5EF4-FFF2-40B4-BE49-F238E27FC236}">
              <a16:creationId xmlns:a16="http://schemas.microsoft.com/office/drawing/2014/main" id="{00000000-0008-0000-0E00-00006D000000}"/>
            </a:ext>
          </a:extLst>
        </xdr:cNvPr>
        <xdr:cNvSpPr txBox="1"/>
      </xdr:nvSpPr>
      <xdr:spPr>
        <a:xfrm>
          <a:off x="10515600" y="547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10388600" y="569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142029</xdr:rowOff>
    </xdr:from>
    <xdr:ext cx="534377" cy="259045"/>
    <xdr:sp macro="" textlink="">
      <xdr:nvSpPr>
        <xdr:cNvPr id="111" name="【道路】&#10;一人当たり延長平均値テキスト">
          <a:extLst>
            <a:ext uri="{FF2B5EF4-FFF2-40B4-BE49-F238E27FC236}">
              <a16:creationId xmlns:a16="http://schemas.microsoft.com/office/drawing/2014/main" id="{00000000-0008-0000-0E00-00006F000000}"/>
            </a:ext>
          </a:extLst>
        </xdr:cNvPr>
        <xdr:cNvSpPr txBox="1"/>
      </xdr:nvSpPr>
      <xdr:spPr>
        <a:xfrm>
          <a:off x="10515600" y="6828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10426700" y="685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95885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8699500" y="68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7810500" y="68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6921500" y="6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94400</xdr:rowOff>
    </xdr:from>
    <xdr:to>
      <xdr:col>55</xdr:col>
      <xdr:colOff>50800</xdr:colOff>
      <xdr:row>40</xdr:row>
      <xdr:rowOff>24550</xdr:rowOff>
    </xdr:to>
    <xdr:sp macro="" textlink="">
      <xdr:nvSpPr>
        <xdr:cNvPr id="122" name="楕円 121">
          <a:extLst>
            <a:ext uri="{FF2B5EF4-FFF2-40B4-BE49-F238E27FC236}">
              <a16:creationId xmlns:a16="http://schemas.microsoft.com/office/drawing/2014/main" id="{00000000-0008-0000-0E00-00007A000000}"/>
            </a:ext>
          </a:extLst>
        </xdr:cNvPr>
        <xdr:cNvSpPr/>
      </xdr:nvSpPr>
      <xdr:spPr>
        <a:xfrm>
          <a:off x="10426700" y="678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117277</xdr:rowOff>
    </xdr:from>
    <xdr:ext cx="534377" cy="259045"/>
    <xdr:sp macro="" textlink="">
      <xdr:nvSpPr>
        <xdr:cNvPr id="123" name="【道路】&#10;一人当たり延長該当値テキスト">
          <a:extLst>
            <a:ext uri="{FF2B5EF4-FFF2-40B4-BE49-F238E27FC236}">
              <a16:creationId xmlns:a16="http://schemas.microsoft.com/office/drawing/2014/main" id="{00000000-0008-0000-0E00-00007B000000}"/>
            </a:ext>
          </a:extLst>
        </xdr:cNvPr>
        <xdr:cNvSpPr txBox="1"/>
      </xdr:nvSpPr>
      <xdr:spPr>
        <a:xfrm>
          <a:off x="10515600" y="663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102649</xdr:rowOff>
    </xdr:from>
    <xdr:to>
      <xdr:col>50</xdr:col>
      <xdr:colOff>165100</xdr:colOff>
      <xdr:row>40</xdr:row>
      <xdr:rowOff>32799</xdr:rowOff>
    </xdr:to>
    <xdr:sp macro="" textlink="">
      <xdr:nvSpPr>
        <xdr:cNvPr id="124" name="楕円 123">
          <a:extLst>
            <a:ext uri="{FF2B5EF4-FFF2-40B4-BE49-F238E27FC236}">
              <a16:creationId xmlns:a16="http://schemas.microsoft.com/office/drawing/2014/main" id="{00000000-0008-0000-0E00-00007C000000}"/>
            </a:ext>
          </a:extLst>
        </xdr:cNvPr>
        <xdr:cNvSpPr/>
      </xdr:nvSpPr>
      <xdr:spPr>
        <a:xfrm>
          <a:off x="9588500" y="678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145200</xdr:rowOff>
    </xdr:from>
    <xdr:to>
      <xdr:col>55</xdr:col>
      <xdr:colOff>0</xdr:colOff>
      <xdr:row>39</xdr:row>
      <xdr:rowOff>153449</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flipV="1">
          <a:off x="9639300" y="6831750"/>
          <a:ext cx="838200" cy="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109552</xdr:rowOff>
    </xdr:from>
    <xdr:to>
      <xdr:col>46</xdr:col>
      <xdr:colOff>38100</xdr:colOff>
      <xdr:row>40</xdr:row>
      <xdr:rowOff>39702</xdr:rowOff>
    </xdr:to>
    <xdr:sp macro="" textlink="">
      <xdr:nvSpPr>
        <xdr:cNvPr id="126" name="楕円 125">
          <a:extLst>
            <a:ext uri="{FF2B5EF4-FFF2-40B4-BE49-F238E27FC236}">
              <a16:creationId xmlns:a16="http://schemas.microsoft.com/office/drawing/2014/main" id="{00000000-0008-0000-0E00-00007E000000}"/>
            </a:ext>
          </a:extLst>
        </xdr:cNvPr>
        <xdr:cNvSpPr/>
      </xdr:nvSpPr>
      <xdr:spPr>
        <a:xfrm>
          <a:off x="8699500" y="679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153449</xdr:rowOff>
    </xdr:from>
    <xdr:to>
      <xdr:col>50</xdr:col>
      <xdr:colOff>114300</xdr:colOff>
      <xdr:row>39</xdr:row>
      <xdr:rowOff>160352</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flipV="1">
          <a:off x="8750300" y="6839999"/>
          <a:ext cx="8890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91472</xdr:rowOff>
    </xdr:from>
    <xdr:ext cx="534377" cy="259045"/>
    <xdr:sp macro="" textlink="">
      <xdr:nvSpPr>
        <xdr:cNvPr id="128" name="n_1aveValue【道路】&#10;一人当たり延長">
          <a:extLst>
            <a:ext uri="{FF2B5EF4-FFF2-40B4-BE49-F238E27FC236}">
              <a16:creationId xmlns:a16="http://schemas.microsoft.com/office/drawing/2014/main" id="{00000000-0008-0000-0E00-000080000000}"/>
            </a:ext>
          </a:extLst>
        </xdr:cNvPr>
        <xdr:cNvSpPr txBox="1"/>
      </xdr:nvSpPr>
      <xdr:spPr>
        <a:xfrm>
          <a:off x="9359411" y="694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107483</xdr:rowOff>
    </xdr:from>
    <xdr:ext cx="534377" cy="259045"/>
    <xdr:sp macro="" textlink="">
      <xdr:nvSpPr>
        <xdr:cNvPr id="129" name="n_2aveValue【道路】&#10;一人当たり延長">
          <a:extLst>
            <a:ext uri="{FF2B5EF4-FFF2-40B4-BE49-F238E27FC236}">
              <a16:creationId xmlns:a16="http://schemas.microsoft.com/office/drawing/2014/main" id="{00000000-0008-0000-0E00-000081000000}"/>
            </a:ext>
          </a:extLst>
        </xdr:cNvPr>
        <xdr:cNvSpPr txBox="1"/>
      </xdr:nvSpPr>
      <xdr:spPr>
        <a:xfrm>
          <a:off x="8483111" y="696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137017</xdr:rowOff>
    </xdr:from>
    <xdr:ext cx="534377" cy="259045"/>
    <xdr:sp macro="" textlink="">
      <xdr:nvSpPr>
        <xdr:cNvPr id="130" name="n_3aveValue【道路】&#10;一人当たり延長">
          <a:extLst>
            <a:ext uri="{FF2B5EF4-FFF2-40B4-BE49-F238E27FC236}">
              <a16:creationId xmlns:a16="http://schemas.microsoft.com/office/drawing/2014/main" id="{00000000-0008-0000-0E00-000082000000}"/>
            </a:ext>
          </a:extLst>
        </xdr:cNvPr>
        <xdr:cNvSpPr txBox="1"/>
      </xdr:nvSpPr>
      <xdr:spPr>
        <a:xfrm>
          <a:off x="7594111" y="665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143902</xdr:rowOff>
    </xdr:from>
    <xdr:ext cx="534377" cy="259045"/>
    <xdr:sp macro="" textlink="">
      <xdr:nvSpPr>
        <xdr:cNvPr id="131" name="n_4aveValue【道路】&#10;一人当たり延長">
          <a:extLst>
            <a:ext uri="{FF2B5EF4-FFF2-40B4-BE49-F238E27FC236}">
              <a16:creationId xmlns:a16="http://schemas.microsoft.com/office/drawing/2014/main" id="{00000000-0008-0000-0E00-000083000000}"/>
            </a:ext>
          </a:extLst>
        </xdr:cNvPr>
        <xdr:cNvSpPr txBox="1"/>
      </xdr:nvSpPr>
      <xdr:spPr>
        <a:xfrm>
          <a:off x="6705111" y="665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49326</xdr:rowOff>
    </xdr:from>
    <xdr:ext cx="534377" cy="259045"/>
    <xdr:sp macro="" textlink="">
      <xdr:nvSpPr>
        <xdr:cNvPr id="132" name="n_1mainValue【道路】&#10;一人当たり延長">
          <a:extLst>
            <a:ext uri="{FF2B5EF4-FFF2-40B4-BE49-F238E27FC236}">
              <a16:creationId xmlns:a16="http://schemas.microsoft.com/office/drawing/2014/main" id="{00000000-0008-0000-0E00-000084000000}"/>
            </a:ext>
          </a:extLst>
        </xdr:cNvPr>
        <xdr:cNvSpPr txBox="1"/>
      </xdr:nvSpPr>
      <xdr:spPr>
        <a:xfrm>
          <a:off x="9359411" y="656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56229</xdr:rowOff>
    </xdr:from>
    <xdr:ext cx="534377" cy="259045"/>
    <xdr:sp macro="" textlink="">
      <xdr:nvSpPr>
        <xdr:cNvPr id="133" name="n_2mainValue【道路】&#10;一人当たり延長">
          <a:extLst>
            <a:ext uri="{FF2B5EF4-FFF2-40B4-BE49-F238E27FC236}">
              <a16:creationId xmlns:a16="http://schemas.microsoft.com/office/drawing/2014/main" id="{00000000-0008-0000-0E00-000085000000}"/>
            </a:ext>
          </a:extLst>
        </xdr:cNvPr>
        <xdr:cNvSpPr txBox="1"/>
      </xdr:nvSpPr>
      <xdr:spPr>
        <a:xfrm>
          <a:off x="8483111" y="657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a:extLst>
            <a:ext uri="{FF2B5EF4-FFF2-40B4-BE49-F238E27FC236}">
              <a16:creationId xmlns:a16="http://schemas.microsoft.com/office/drawing/2014/main" id="{00000000-0008-0000-0E00-00009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flipV="1">
          <a:off x="4634865" y="955548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60" name="【橋りょう・トンネル】&#10;有形固定資産減価償却率最小値テキスト">
          <a:extLst>
            <a:ext uri="{FF2B5EF4-FFF2-40B4-BE49-F238E27FC236}">
              <a16:creationId xmlns:a16="http://schemas.microsoft.com/office/drawing/2014/main" id="{00000000-0008-0000-0E00-0000A0000000}"/>
            </a:ext>
          </a:extLst>
        </xdr:cNvPr>
        <xdr:cNvSpPr txBox="1"/>
      </xdr:nvSpPr>
      <xdr:spPr>
        <a:xfrm>
          <a:off x="4673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4546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62" name="【橋りょう・トンネル】&#10;有形固定資産減価償却率最大値テキスト">
          <a:extLst>
            <a:ext uri="{FF2B5EF4-FFF2-40B4-BE49-F238E27FC236}">
              <a16:creationId xmlns:a16="http://schemas.microsoft.com/office/drawing/2014/main" id="{00000000-0008-0000-0E00-0000A2000000}"/>
            </a:ext>
          </a:extLst>
        </xdr:cNvPr>
        <xdr:cNvSpPr txBox="1"/>
      </xdr:nvSpPr>
      <xdr:spPr>
        <a:xfrm>
          <a:off x="4673600" y="933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149696</xdr:rowOff>
    </xdr:from>
    <xdr:ext cx="405111" cy="259045"/>
    <xdr:sp macro="" textlink="">
      <xdr:nvSpPr>
        <xdr:cNvPr id="164" name="【橋りょう・トンネル】&#10;有形固定資産減価償却率平均値テキスト">
          <a:extLst>
            <a:ext uri="{FF2B5EF4-FFF2-40B4-BE49-F238E27FC236}">
              <a16:creationId xmlns:a16="http://schemas.microsoft.com/office/drawing/2014/main" id="{00000000-0008-0000-0E00-0000A4000000}"/>
            </a:ext>
          </a:extLst>
        </xdr:cNvPr>
        <xdr:cNvSpPr txBox="1"/>
      </xdr:nvSpPr>
      <xdr:spPr>
        <a:xfrm>
          <a:off x="4673600" y="1043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65" name="フローチャート: 判断 164">
          <a:extLst>
            <a:ext uri="{FF2B5EF4-FFF2-40B4-BE49-F238E27FC236}">
              <a16:creationId xmlns:a16="http://schemas.microsoft.com/office/drawing/2014/main" id="{00000000-0008-0000-0E00-0000A5000000}"/>
            </a:ext>
          </a:extLst>
        </xdr:cNvPr>
        <xdr:cNvSpPr/>
      </xdr:nvSpPr>
      <xdr:spPr>
        <a:xfrm>
          <a:off x="45847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66" name="フローチャート: 判断 165">
          <a:extLst>
            <a:ext uri="{FF2B5EF4-FFF2-40B4-BE49-F238E27FC236}">
              <a16:creationId xmlns:a16="http://schemas.microsoft.com/office/drawing/2014/main" id="{00000000-0008-0000-0E00-0000A6000000}"/>
            </a:ext>
          </a:extLst>
        </xdr:cNvPr>
        <xdr:cNvSpPr/>
      </xdr:nvSpPr>
      <xdr:spPr>
        <a:xfrm>
          <a:off x="3746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67" name="フローチャート: 判断 166">
          <a:extLst>
            <a:ext uri="{FF2B5EF4-FFF2-40B4-BE49-F238E27FC236}">
              <a16:creationId xmlns:a16="http://schemas.microsoft.com/office/drawing/2014/main" id="{00000000-0008-0000-0E00-0000A7000000}"/>
            </a:ext>
          </a:extLst>
        </xdr:cNvPr>
        <xdr:cNvSpPr/>
      </xdr:nvSpPr>
      <xdr:spPr>
        <a:xfrm>
          <a:off x="2857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68" name="フローチャート: 判断 167">
          <a:extLst>
            <a:ext uri="{FF2B5EF4-FFF2-40B4-BE49-F238E27FC236}">
              <a16:creationId xmlns:a16="http://schemas.microsoft.com/office/drawing/2014/main" id="{00000000-0008-0000-0E00-0000A8000000}"/>
            </a:ext>
          </a:extLst>
        </xdr:cNvPr>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69" name="フローチャート: 判断 168">
          <a:extLst>
            <a:ext uri="{FF2B5EF4-FFF2-40B4-BE49-F238E27FC236}">
              <a16:creationId xmlns:a16="http://schemas.microsoft.com/office/drawing/2014/main" id="{00000000-0008-0000-0E00-0000A9000000}"/>
            </a:ext>
          </a:extLst>
        </xdr:cNvPr>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5" name="楕円 174">
          <a:extLst>
            <a:ext uri="{FF2B5EF4-FFF2-40B4-BE49-F238E27FC236}">
              <a16:creationId xmlns:a16="http://schemas.microsoft.com/office/drawing/2014/main" id="{00000000-0008-0000-0E00-0000AF000000}"/>
            </a:ext>
          </a:extLst>
        </xdr:cNvPr>
        <xdr:cNvSpPr/>
      </xdr:nvSpPr>
      <xdr:spPr>
        <a:xfrm>
          <a:off x="45847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171286</xdr:rowOff>
    </xdr:from>
    <xdr:ext cx="405111" cy="259045"/>
    <xdr:sp macro="" textlink="">
      <xdr:nvSpPr>
        <xdr:cNvPr id="176" name="【橋りょう・トンネル】&#10;有形固定資産減価償却率該当値テキスト">
          <a:extLst>
            <a:ext uri="{FF2B5EF4-FFF2-40B4-BE49-F238E27FC236}">
              <a16:creationId xmlns:a16="http://schemas.microsoft.com/office/drawing/2014/main" id="{00000000-0008-0000-0E00-0000B0000000}"/>
            </a:ext>
          </a:extLst>
        </xdr:cNvPr>
        <xdr:cNvSpPr txBox="1"/>
      </xdr:nvSpPr>
      <xdr:spPr>
        <a:xfrm>
          <a:off x="4673600" y="10286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110853</xdr:rowOff>
    </xdr:from>
    <xdr:to>
      <xdr:col>20</xdr:col>
      <xdr:colOff>38100</xdr:colOff>
      <xdr:row>61</xdr:row>
      <xdr:rowOff>41003</xdr:rowOff>
    </xdr:to>
    <xdr:sp macro="" textlink="">
      <xdr:nvSpPr>
        <xdr:cNvPr id="177" name="楕円 176">
          <a:extLst>
            <a:ext uri="{FF2B5EF4-FFF2-40B4-BE49-F238E27FC236}">
              <a16:creationId xmlns:a16="http://schemas.microsoft.com/office/drawing/2014/main" id="{00000000-0008-0000-0E00-0000B1000000}"/>
            </a:ext>
          </a:extLst>
        </xdr:cNvPr>
        <xdr:cNvSpPr/>
      </xdr:nvSpPr>
      <xdr:spPr>
        <a:xfrm>
          <a:off x="37465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161653</xdr:rowOff>
    </xdr:from>
    <xdr:to>
      <xdr:col>24</xdr:col>
      <xdr:colOff>63500</xdr:colOff>
      <xdr:row>61</xdr:row>
      <xdr:rowOff>27759</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3797300" y="1044865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91259</xdr:rowOff>
    </xdr:from>
    <xdr:to>
      <xdr:col>15</xdr:col>
      <xdr:colOff>101600</xdr:colOff>
      <xdr:row>61</xdr:row>
      <xdr:rowOff>21409</xdr:rowOff>
    </xdr:to>
    <xdr:sp macro="" textlink="">
      <xdr:nvSpPr>
        <xdr:cNvPr id="179" name="楕円 178">
          <a:extLst>
            <a:ext uri="{FF2B5EF4-FFF2-40B4-BE49-F238E27FC236}">
              <a16:creationId xmlns:a16="http://schemas.microsoft.com/office/drawing/2014/main" id="{00000000-0008-0000-0E00-0000B3000000}"/>
            </a:ext>
          </a:extLst>
        </xdr:cNvPr>
        <xdr:cNvSpPr/>
      </xdr:nvSpPr>
      <xdr:spPr>
        <a:xfrm>
          <a:off x="2857500" y="103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142059</xdr:rowOff>
    </xdr:from>
    <xdr:to>
      <xdr:col>19</xdr:col>
      <xdr:colOff>177800</xdr:colOff>
      <xdr:row>60</xdr:row>
      <xdr:rowOff>161653</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a:off x="2908300" y="1042905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69686</xdr:rowOff>
    </xdr:from>
    <xdr:ext cx="405111" cy="259045"/>
    <xdr:sp macro="" textlink="">
      <xdr:nvSpPr>
        <xdr:cNvPr id="181" name="n_1aveValue【橋りょう・トンネル】&#10;有形固定資産減価償却率">
          <a:extLst>
            <a:ext uri="{FF2B5EF4-FFF2-40B4-BE49-F238E27FC236}">
              <a16:creationId xmlns:a16="http://schemas.microsoft.com/office/drawing/2014/main" id="{00000000-0008-0000-0E00-0000B5000000}"/>
            </a:ext>
          </a:extLst>
        </xdr:cNvPr>
        <xdr:cNvSpPr txBox="1"/>
      </xdr:nvSpPr>
      <xdr:spPr>
        <a:xfrm>
          <a:off x="35820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40294</xdr:rowOff>
    </xdr:from>
    <xdr:ext cx="405111" cy="259045"/>
    <xdr:sp macro="" textlink="">
      <xdr:nvSpPr>
        <xdr:cNvPr id="182" name="n_2aveValue【橋りょう・トンネル】&#10;有形固定資産減価償却率">
          <a:extLst>
            <a:ext uri="{FF2B5EF4-FFF2-40B4-BE49-F238E27FC236}">
              <a16:creationId xmlns:a16="http://schemas.microsoft.com/office/drawing/2014/main" id="{00000000-0008-0000-0E00-0000B6000000}"/>
            </a:ext>
          </a:extLst>
        </xdr:cNvPr>
        <xdr:cNvSpPr txBox="1"/>
      </xdr:nvSpPr>
      <xdr:spPr>
        <a:xfrm>
          <a:off x="2705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183" name="n_3aveValue【橋りょう・トンネル】&#10;有形固定資産減価償却率">
          <a:extLst>
            <a:ext uri="{FF2B5EF4-FFF2-40B4-BE49-F238E27FC236}">
              <a16:creationId xmlns:a16="http://schemas.microsoft.com/office/drawing/2014/main" id="{00000000-0008-0000-0E00-0000B7000000}"/>
            </a:ext>
          </a:extLst>
        </xdr:cNvPr>
        <xdr:cNvSpPr txBox="1"/>
      </xdr:nvSpPr>
      <xdr:spPr>
        <a:xfrm>
          <a:off x="1816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184" name="n_4aveValue【橋りょう・トンネル】&#10;有形固定資産減価償却率">
          <a:extLst>
            <a:ext uri="{FF2B5EF4-FFF2-40B4-BE49-F238E27FC236}">
              <a16:creationId xmlns:a16="http://schemas.microsoft.com/office/drawing/2014/main" id="{00000000-0008-0000-0E00-0000B8000000}"/>
            </a:ext>
          </a:extLst>
        </xdr:cNvPr>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57530</xdr:rowOff>
    </xdr:from>
    <xdr:ext cx="405111" cy="259045"/>
    <xdr:sp macro="" textlink="">
      <xdr:nvSpPr>
        <xdr:cNvPr id="185" name="n_1mainValue【橋りょう・トンネル】&#10;有形固定資産減価償却率">
          <a:extLst>
            <a:ext uri="{FF2B5EF4-FFF2-40B4-BE49-F238E27FC236}">
              <a16:creationId xmlns:a16="http://schemas.microsoft.com/office/drawing/2014/main" id="{00000000-0008-0000-0E00-0000B9000000}"/>
            </a:ext>
          </a:extLst>
        </xdr:cNvPr>
        <xdr:cNvSpPr txBox="1"/>
      </xdr:nvSpPr>
      <xdr:spPr>
        <a:xfrm>
          <a:off x="35820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37936</xdr:rowOff>
    </xdr:from>
    <xdr:ext cx="405111" cy="259045"/>
    <xdr:sp macro="" textlink="">
      <xdr:nvSpPr>
        <xdr:cNvPr id="186" name="n_2mainValue【橋りょう・トンネル】&#10;有形固定資産減価償却率">
          <a:extLst>
            <a:ext uri="{FF2B5EF4-FFF2-40B4-BE49-F238E27FC236}">
              <a16:creationId xmlns:a16="http://schemas.microsoft.com/office/drawing/2014/main" id="{00000000-0008-0000-0E00-0000BA000000}"/>
            </a:ext>
          </a:extLst>
        </xdr:cNvPr>
        <xdr:cNvSpPr txBox="1"/>
      </xdr:nvSpPr>
      <xdr:spPr>
        <a:xfrm>
          <a:off x="2705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00000000-0008-0000-0E00-0000B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00000000-0008-0000-0E00-0000B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00000000-0008-0000-0E00-0000B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00000000-0008-0000-0E00-0000B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00000000-0008-0000-0E00-0000B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00000000-0008-0000-0E00-0000C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a:extLst>
            <a:ext uri="{FF2B5EF4-FFF2-40B4-BE49-F238E27FC236}">
              <a16:creationId xmlns:a16="http://schemas.microsoft.com/office/drawing/2014/main" id="{00000000-0008-0000-0E00-0000D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flipV="1">
          <a:off x="10476865" y="9738168"/>
          <a:ext cx="0" cy="130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11" name="【橋りょう・トンネル】&#10;一人当たり有形固定資産（償却資産）額最小値テキスト">
          <a:extLst>
            <a:ext uri="{FF2B5EF4-FFF2-40B4-BE49-F238E27FC236}">
              <a16:creationId xmlns:a16="http://schemas.microsoft.com/office/drawing/2014/main" id="{00000000-0008-0000-0E00-0000D3000000}"/>
            </a:ext>
          </a:extLst>
        </xdr:cNvPr>
        <xdr:cNvSpPr txBox="1"/>
      </xdr:nvSpPr>
      <xdr:spPr>
        <a:xfrm>
          <a:off x="10515600" y="110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10388600" y="1104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13" name="【橋りょう・トンネル】&#10;一人当たり有形固定資産（償却資産）額最大値テキスト">
          <a:extLst>
            <a:ext uri="{FF2B5EF4-FFF2-40B4-BE49-F238E27FC236}">
              <a16:creationId xmlns:a16="http://schemas.microsoft.com/office/drawing/2014/main" id="{00000000-0008-0000-0E00-0000D5000000}"/>
            </a:ext>
          </a:extLst>
        </xdr:cNvPr>
        <xdr:cNvSpPr txBox="1"/>
      </xdr:nvSpPr>
      <xdr:spPr>
        <a:xfrm>
          <a:off x="10515600" y="9513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10388600" y="973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48135</xdr:rowOff>
    </xdr:from>
    <xdr:ext cx="599010" cy="259045"/>
    <xdr:sp macro="" textlink="">
      <xdr:nvSpPr>
        <xdr:cNvPr id="215" name="【橋りょう・トンネル】&#10;一人当たり有形固定資産（償却資産）額平均値テキスト">
          <a:extLst>
            <a:ext uri="{FF2B5EF4-FFF2-40B4-BE49-F238E27FC236}">
              <a16:creationId xmlns:a16="http://schemas.microsoft.com/office/drawing/2014/main" id="{00000000-0008-0000-0E00-0000D7000000}"/>
            </a:ext>
          </a:extLst>
        </xdr:cNvPr>
        <xdr:cNvSpPr txBox="1"/>
      </xdr:nvSpPr>
      <xdr:spPr>
        <a:xfrm>
          <a:off x="10515600" y="106780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16" name="フローチャート: 判断 215">
          <a:extLst>
            <a:ext uri="{FF2B5EF4-FFF2-40B4-BE49-F238E27FC236}">
              <a16:creationId xmlns:a16="http://schemas.microsoft.com/office/drawing/2014/main" id="{00000000-0008-0000-0E00-0000D8000000}"/>
            </a:ext>
          </a:extLst>
        </xdr:cNvPr>
        <xdr:cNvSpPr/>
      </xdr:nvSpPr>
      <xdr:spPr>
        <a:xfrm>
          <a:off x="10426700" y="1069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17" name="フローチャート: 判断 216">
          <a:extLst>
            <a:ext uri="{FF2B5EF4-FFF2-40B4-BE49-F238E27FC236}">
              <a16:creationId xmlns:a16="http://schemas.microsoft.com/office/drawing/2014/main" id="{00000000-0008-0000-0E00-0000D9000000}"/>
            </a:ext>
          </a:extLst>
        </xdr:cNvPr>
        <xdr:cNvSpPr/>
      </xdr:nvSpPr>
      <xdr:spPr>
        <a:xfrm>
          <a:off x="9588500" y="107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18" name="フローチャート: 判断 217">
          <a:extLst>
            <a:ext uri="{FF2B5EF4-FFF2-40B4-BE49-F238E27FC236}">
              <a16:creationId xmlns:a16="http://schemas.microsoft.com/office/drawing/2014/main" id="{00000000-0008-0000-0E00-0000DA000000}"/>
            </a:ext>
          </a:extLst>
        </xdr:cNvPr>
        <xdr:cNvSpPr/>
      </xdr:nvSpPr>
      <xdr:spPr>
        <a:xfrm>
          <a:off x="8699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19" name="フローチャート: 判断 218">
          <a:extLst>
            <a:ext uri="{FF2B5EF4-FFF2-40B4-BE49-F238E27FC236}">
              <a16:creationId xmlns:a16="http://schemas.microsoft.com/office/drawing/2014/main" id="{00000000-0008-0000-0E00-0000DB000000}"/>
            </a:ext>
          </a:extLst>
        </xdr:cNvPr>
        <xdr:cNvSpPr/>
      </xdr:nvSpPr>
      <xdr:spPr>
        <a:xfrm>
          <a:off x="7810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20" name="フローチャート: 判断 219">
          <a:extLst>
            <a:ext uri="{FF2B5EF4-FFF2-40B4-BE49-F238E27FC236}">
              <a16:creationId xmlns:a16="http://schemas.microsoft.com/office/drawing/2014/main" id="{00000000-0008-0000-0E00-0000DC000000}"/>
            </a:ext>
          </a:extLst>
        </xdr:cNvPr>
        <xdr:cNvSpPr/>
      </xdr:nvSpPr>
      <xdr:spPr>
        <a:xfrm>
          <a:off x="6921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32173</xdr:rowOff>
    </xdr:from>
    <xdr:to>
      <xdr:col>55</xdr:col>
      <xdr:colOff>50800</xdr:colOff>
      <xdr:row>60</xdr:row>
      <xdr:rowOff>133773</xdr:rowOff>
    </xdr:to>
    <xdr:sp macro="" textlink="">
      <xdr:nvSpPr>
        <xdr:cNvPr id="226" name="楕円 225">
          <a:extLst>
            <a:ext uri="{FF2B5EF4-FFF2-40B4-BE49-F238E27FC236}">
              <a16:creationId xmlns:a16="http://schemas.microsoft.com/office/drawing/2014/main" id="{00000000-0008-0000-0E00-0000E2000000}"/>
            </a:ext>
          </a:extLst>
        </xdr:cNvPr>
        <xdr:cNvSpPr/>
      </xdr:nvSpPr>
      <xdr:spPr>
        <a:xfrm>
          <a:off x="10426700" y="1031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55050</xdr:rowOff>
    </xdr:from>
    <xdr:ext cx="599010" cy="259045"/>
    <xdr:sp macro="" textlink="">
      <xdr:nvSpPr>
        <xdr:cNvPr id="227" name="【橋りょう・トンネル】&#10;一人当たり有形固定資産（償却資産）額該当値テキスト">
          <a:extLst>
            <a:ext uri="{FF2B5EF4-FFF2-40B4-BE49-F238E27FC236}">
              <a16:creationId xmlns:a16="http://schemas.microsoft.com/office/drawing/2014/main" id="{00000000-0008-0000-0E00-0000E3000000}"/>
            </a:ext>
          </a:extLst>
        </xdr:cNvPr>
        <xdr:cNvSpPr txBox="1"/>
      </xdr:nvSpPr>
      <xdr:spPr>
        <a:xfrm>
          <a:off x="10515600" y="1017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42529</xdr:rowOff>
    </xdr:from>
    <xdr:to>
      <xdr:col>50</xdr:col>
      <xdr:colOff>165100</xdr:colOff>
      <xdr:row>60</xdr:row>
      <xdr:rowOff>144129</xdr:rowOff>
    </xdr:to>
    <xdr:sp macro="" textlink="">
      <xdr:nvSpPr>
        <xdr:cNvPr id="228" name="楕円 227">
          <a:extLst>
            <a:ext uri="{FF2B5EF4-FFF2-40B4-BE49-F238E27FC236}">
              <a16:creationId xmlns:a16="http://schemas.microsoft.com/office/drawing/2014/main" id="{00000000-0008-0000-0E00-0000E4000000}"/>
            </a:ext>
          </a:extLst>
        </xdr:cNvPr>
        <xdr:cNvSpPr/>
      </xdr:nvSpPr>
      <xdr:spPr>
        <a:xfrm>
          <a:off x="9588500" y="1032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82973</xdr:rowOff>
    </xdr:from>
    <xdr:to>
      <xdr:col>55</xdr:col>
      <xdr:colOff>0</xdr:colOff>
      <xdr:row>60</xdr:row>
      <xdr:rowOff>93329</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9639300" y="10369973"/>
          <a:ext cx="838200" cy="1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49333</xdr:rowOff>
    </xdr:from>
    <xdr:to>
      <xdr:col>46</xdr:col>
      <xdr:colOff>38100</xdr:colOff>
      <xdr:row>60</xdr:row>
      <xdr:rowOff>150933</xdr:rowOff>
    </xdr:to>
    <xdr:sp macro="" textlink="">
      <xdr:nvSpPr>
        <xdr:cNvPr id="230" name="楕円 229">
          <a:extLst>
            <a:ext uri="{FF2B5EF4-FFF2-40B4-BE49-F238E27FC236}">
              <a16:creationId xmlns:a16="http://schemas.microsoft.com/office/drawing/2014/main" id="{00000000-0008-0000-0E00-0000E6000000}"/>
            </a:ext>
          </a:extLst>
        </xdr:cNvPr>
        <xdr:cNvSpPr/>
      </xdr:nvSpPr>
      <xdr:spPr>
        <a:xfrm>
          <a:off x="8699500" y="1033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93329</xdr:rowOff>
    </xdr:from>
    <xdr:to>
      <xdr:col>50</xdr:col>
      <xdr:colOff>114300</xdr:colOff>
      <xdr:row>60</xdr:row>
      <xdr:rowOff>100133</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flipV="1">
          <a:off x="8750300" y="10380329"/>
          <a:ext cx="889000" cy="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171159</xdr:rowOff>
    </xdr:from>
    <xdr:ext cx="599010" cy="259045"/>
    <xdr:sp macro="" textlink="">
      <xdr:nvSpPr>
        <xdr:cNvPr id="232" name="n_1aveValue【橋りょう・トンネル】&#10;一人当たり有形固定資産（償却資産）額">
          <a:extLst>
            <a:ext uri="{FF2B5EF4-FFF2-40B4-BE49-F238E27FC236}">
              <a16:creationId xmlns:a16="http://schemas.microsoft.com/office/drawing/2014/main" id="{00000000-0008-0000-0E00-0000E8000000}"/>
            </a:ext>
          </a:extLst>
        </xdr:cNvPr>
        <xdr:cNvSpPr txBox="1"/>
      </xdr:nvSpPr>
      <xdr:spPr>
        <a:xfrm>
          <a:off x="9327095" y="10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12447</xdr:rowOff>
    </xdr:from>
    <xdr:ext cx="599010" cy="259045"/>
    <xdr:sp macro="" textlink="">
      <xdr:nvSpPr>
        <xdr:cNvPr id="233" name="n_2aveValue【橋りょう・トンネル】&#10;一人当たり有形固定資産（償却資産）額">
          <a:extLst>
            <a:ext uri="{FF2B5EF4-FFF2-40B4-BE49-F238E27FC236}">
              <a16:creationId xmlns:a16="http://schemas.microsoft.com/office/drawing/2014/main" id="{00000000-0008-0000-0E00-0000E9000000}"/>
            </a:ext>
          </a:extLst>
        </xdr:cNvPr>
        <xdr:cNvSpPr txBox="1"/>
      </xdr:nvSpPr>
      <xdr:spPr>
        <a:xfrm>
          <a:off x="8450795" y="1081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37583</xdr:rowOff>
    </xdr:from>
    <xdr:ext cx="599010" cy="259045"/>
    <xdr:sp macro="" textlink="">
      <xdr:nvSpPr>
        <xdr:cNvPr id="234" name="n_3aveValue【橋りょう・トンネル】&#10;一人当たり有形固定資産（償却資産）額">
          <a:extLst>
            <a:ext uri="{FF2B5EF4-FFF2-40B4-BE49-F238E27FC236}">
              <a16:creationId xmlns:a16="http://schemas.microsoft.com/office/drawing/2014/main" id="{00000000-0008-0000-0E00-0000EA000000}"/>
            </a:ext>
          </a:extLst>
        </xdr:cNvPr>
        <xdr:cNvSpPr txBox="1"/>
      </xdr:nvSpPr>
      <xdr:spPr>
        <a:xfrm>
          <a:off x="75617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40584</xdr:rowOff>
    </xdr:from>
    <xdr:ext cx="599010" cy="259045"/>
    <xdr:sp macro="" textlink="">
      <xdr:nvSpPr>
        <xdr:cNvPr id="235" name="n_4aveValue【橋りょう・トンネル】&#10;一人当たり有形固定資産（償却資産）額">
          <a:extLst>
            <a:ext uri="{FF2B5EF4-FFF2-40B4-BE49-F238E27FC236}">
              <a16:creationId xmlns:a16="http://schemas.microsoft.com/office/drawing/2014/main" id="{00000000-0008-0000-0E00-0000EB000000}"/>
            </a:ext>
          </a:extLst>
        </xdr:cNvPr>
        <xdr:cNvSpPr txBox="1"/>
      </xdr:nvSpPr>
      <xdr:spPr>
        <a:xfrm>
          <a:off x="6672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160656</xdr:rowOff>
    </xdr:from>
    <xdr:ext cx="599010" cy="259045"/>
    <xdr:sp macro="" textlink="">
      <xdr:nvSpPr>
        <xdr:cNvPr id="236" name="n_1mainValue【橋りょう・トンネル】&#10;一人当たり有形固定資産（償却資産）額">
          <a:extLst>
            <a:ext uri="{FF2B5EF4-FFF2-40B4-BE49-F238E27FC236}">
              <a16:creationId xmlns:a16="http://schemas.microsoft.com/office/drawing/2014/main" id="{00000000-0008-0000-0E00-0000EC000000}"/>
            </a:ext>
          </a:extLst>
        </xdr:cNvPr>
        <xdr:cNvSpPr txBox="1"/>
      </xdr:nvSpPr>
      <xdr:spPr>
        <a:xfrm>
          <a:off x="9327095" y="10104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167460</xdr:rowOff>
    </xdr:from>
    <xdr:ext cx="599010" cy="259045"/>
    <xdr:sp macro="" textlink="">
      <xdr:nvSpPr>
        <xdr:cNvPr id="237" name="n_2mainValue【橋りょう・トンネル】&#10;一人当たり有形固定資産（償却資産）額">
          <a:extLst>
            <a:ext uri="{FF2B5EF4-FFF2-40B4-BE49-F238E27FC236}">
              <a16:creationId xmlns:a16="http://schemas.microsoft.com/office/drawing/2014/main" id="{00000000-0008-0000-0E00-0000ED000000}"/>
            </a:ext>
          </a:extLst>
        </xdr:cNvPr>
        <xdr:cNvSpPr txBox="1"/>
      </xdr:nvSpPr>
      <xdr:spPr>
        <a:xfrm>
          <a:off x="8450795" y="10111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8" name="正方形/長方形 237">
          <a:extLst>
            <a:ext uri="{FF2B5EF4-FFF2-40B4-BE49-F238E27FC236}">
              <a16:creationId xmlns:a16="http://schemas.microsoft.com/office/drawing/2014/main" id="{00000000-0008-0000-0E00-0000EE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9" name="正方形/長方形 238">
          <a:extLst>
            <a:ext uri="{FF2B5EF4-FFF2-40B4-BE49-F238E27FC236}">
              <a16:creationId xmlns:a16="http://schemas.microsoft.com/office/drawing/2014/main" id="{00000000-0008-0000-0E00-0000EF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0" name="正方形/長方形 239">
          <a:extLst>
            <a:ext uri="{FF2B5EF4-FFF2-40B4-BE49-F238E27FC236}">
              <a16:creationId xmlns:a16="http://schemas.microsoft.com/office/drawing/2014/main" id="{00000000-0008-0000-0E00-0000F0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1" name="正方形/長方形 240">
          <a:extLst>
            <a:ext uri="{FF2B5EF4-FFF2-40B4-BE49-F238E27FC236}">
              <a16:creationId xmlns:a16="http://schemas.microsoft.com/office/drawing/2014/main" id="{00000000-0008-0000-0E00-0000F1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2" name="正方形/長方形 241">
          <a:extLst>
            <a:ext uri="{FF2B5EF4-FFF2-40B4-BE49-F238E27FC236}">
              <a16:creationId xmlns:a16="http://schemas.microsoft.com/office/drawing/2014/main" id="{00000000-0008-0000-0E00-0000F2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1" name="【公営住宅】&#10;有形固定資産減価償却率グラフ枠">
          <a:extLst>
            <a:ext uri="{FF2B5EF4-FFF2-40B4-BE49-F238E27FC236}">
              <a16:creationId xmlns:a16="http://schemas.microsoft.com/office/drawing/2014/main" id="{00000000-0008-0000-0E00-000005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flipV="1">
          <a:off x="4634865"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3" name="【公営住宅】&#10;有形固定資産減価償却率最小値テキスト">
          <a:extLst>
            <a:ext uri="{FF2B5EF4-FFF2-40B4-BE49-F238E27FC236}">
              <a16:creationId xmlns:a16="http://schemas.microsoft.com/office/drawing/2014/main" id="{00000000-0008-0000-0E00-000007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65" name="【公営住宅】&#10;有形固定資産減価償却率最大値テキスト">
          <a:extLst>
            <a:ext uri="{FF2B5EF4-FFF2-40B4-BE49-F238E27FC236}">
              <a16:creationId xmlns:a16="http://schemas.microsoft.com/office/drawing/2014/main" id="{00000000-0008-0000-0E00-000009010000}"/>
            </a:ext>
          </a:extLst>
        </xdr:cNvPr>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160038</xdr:rowOff>
    </xdr:from>
    <xdr:ext cx="405111" cy="259045"/>
    <xdr:sp macro="" textlink="">
      <xdr:nvSpPr>
        <xdr:cNvPr id="267" name="【公営住宅】&#10;有形固定資産減価償却率平均値テキスト">
          <a:extLst>
            <a:ext uri="{FF2B5EF4-FFF2-40B4-BE49-F238E27FC236}">
              <a16:creationId xmlns:a16="http://schemas.microsoft.com/office/drawing/2014/main" id="{00000000-0008-0000-0E00-00000B010000}"/>
            </a:ext>
          </a:extLst>
        </xdr:cNvPr>
        <xdr:cNvSpPr txBox="1"/>
      </xdr:nvSpPr>
      <xdr:spPr>
        <a:xfrm>
          <a:off x="4673600" y="14218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68" name="フローチャート: 判断 267">
          <a:extLst>
            <a:ext uri="{FF2B5EF4-FFF2-40B4-BE49-F238E27FC236}">
              <a16:creationId xmlns:a16="http://schemas.microsoft.com/office/drawing/2014/main" id="{00000000-0008-0000-0E00-00000C010000}"/>
            </a:ext>
          </a:extLst>
        </xdr:cNvPr>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69" name="フローチャート: 判断 268">
          <a:extLst>
            <a:ext uri="{FF2B5EF4-FFF2-40B4-BE49-F238E27FC236}">
              <a16:creationId xmlns:a16="http://schemas.microsoft.com/office/drawing/2014/main" id="{00000000-0008-0000-0E00-00000D010000}"/>
            </a:ext>
          </a:extLst>
        </xdr:cNvPr>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70" name="フローチャート: 判断 269">
          <a:extLst>
            <a:ext uri="{FF2B5EF4-FFF2-40B4-BE49-F238E27FC236}">
              <a16:creationId xmlns:a16="http://schemas.microsoft.com/office/drawing/2014/main" id="{00000000-0008-0000-0E00-00000E010000}"/>
            </a:ext>
          </a:extLst>
        </xdr:cNvPr>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71" name="フローチャート: 判断 270">
          <a:extLst>
            <a:ext uri="{FF2B5EF4-FFF2-40B4-BE49-F238E27FC236}">
              <a16:creationId xmlns:a16="http://schemas.microsoft.com/office/drawing/2014/main" id="{00000000-0008-0000-0E00-00000F010000}"/>
            </a:ext>
          </a:extLst>
        </xdr:cNvPr>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72" name="フローチャート: 判断 271">
          <a:extLst>
            <a:ext uri="{FF2B5EF4-FFF2-40B4-BE49-F238E27FC236}">
              <a16:creationId xmlns:a16="http://schemas.microsoft.com/office/drawing/2014/main" id="{00000000-0008-0000-0E00-000010010000}"/>
            </a:ext>
          </a:extLst>
        </xdr:cNvPr>
        <xdr:cNvSpPr/>
      </xdr:nvSpPr>
      <xdr:spPr>
        <a:xfrm>
          <a:off x="1079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160655</xdr:rowOff>
    </xdr:from>
    <xdr:to>
      <xdr:col>24</xdr:col>
      <xdr:colOff>114300</xdr:colOff>
      <xdr:row>81</xdr:row>
      <xdr:rowOff>90805</xdr:rowOff>
    </xdr:to>
    <xdr:sp macro="" textlink="">
      <xdr:nvSpPr>
        <xdr:cNvPr id="278" name="楕円 277">
          <a:extLst>
            <a:ext uri="{FF2B5EF4-FFF2-40B4-BE49-F238E27FC236}">
              <a16:creationId xmlns:a16="http://schemas.microsoft.com/office/drawing/2014/main" id="{00000000-0008-0000-0E00-000016010000}"/>
            </a:ext>
          </a:extLst>
        </xdr:cNvPr>
        <xdr:cNvSpPr/>
      </xdr:nvSpPr>
      <xdr:spPr>
        <a:xfrm>
          <a:off x="4584700"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12082</xdr:rowOff>
    </xdr:from>
    <xdr:ext cx="405111" cy="259045"/>
    <xdr:sp macro="" textlink="">
      <xdr:nvSpPr>
        <xdr:cNvPr id="279" name="【公営住宅】&#10;有形固定資産減価償却率該当値テキスト">
          <a:extLst>
            <a:ext uri="{FF2B5EF4-FFF2-40B4-BE49-F238E27FC236}">
              <a16:creationId xmlns:a16="http://schemas.microsoft.com/office/drawing/2014/main" id="{00000000-0008-0000-0E00-000017010000}"/>
            </a:ext>
          </a:extLst>
        </xdr:cNvPr>
        <xdr:cNvSpPr txBox="1"/>
      </xdr:nvSpPr>
      <xdr:spPr>
        <a:xfrm>
          <a:off x="4673600"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128270</xdr:rowOff>
    </xdr:from>
    <xdr:to>
      <xdr:col>20</xdr:col>
      <xdr:colOff>38100</xdr:colOff>
      <xdr:row>81</xdr:row>
      <xdr:rowOff>58420</xdr:rowOff>
    </xdr:to>
    <xdr:sp macro="" textlink="">
      <xdr:nvSpPr>
        <xdr:cNvPr id="280" name="楕円 279">
          <a:extLst>
            <a:ext uri="{FF2B5EF4-FFF2-40B4-BE49-F238E27FC236}">
              <a16:creationId xmlns:a16="http://schemas.microsoft.com/office/drawing/2014/main" id="{00000000-0008-0000-0E00-000018010000}"/>
            </a:ext>
          </a:extLst>
        </xdr:cNvPr>
        <xdr:cNvSpPr/>
      </xdr:nvSpPr>
      <xdr:spPr>
        <a:xfrm>
          <a:off x="3746500" y="13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7620</xdr:rowOff>
    </xdr:from>
    <xdr:to>
      <xdr:col>24</xdr:col>
      <xdr:colOff>63500</xdr:colOff>
      <xdr:row>81</xdr:row>
      <xdr:rowOff>40005</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3797300" y="1389507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109220</xdr:rowOff>
    </xdr:from>
    <xdr:to>
      <xdr:col>15</xdr:col>
      <xdr:colOff>101600</xdr:colOff>
      <xdr:row>81</xdr:row>
      <xdr:rowOff>39370</xdr:rowOff>
    </xdr:to>
    <xdr:sp macro="" textlink="">
      <xdr:nvSpPr>
        <xdr:cNvPr id="282" name="楕円 281">
          <a:extLst>
            <a:ext uri="{FF2B5EF4-FFF2-40B4-BE49-F238E27FC236}">
              <a16:creationId xmlns:a16="http://schemas.microsoft.com/office/drawing/2014/main" id="{00000000-0008-0000-0E00-00001A010000}"/>
            </a:ext>
          </a:extLst>
        </xdr:cNvPr>
        <xdr:cNvSpPr/>
      </xdr:nvSpPr>
      <xdr:spPr>
        <a:xfrm>
          <a:off x="2857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160020</xdr:rowOff>
    </xdr:from>
    <xdr:to>
      <xdr:col>19</xdr:col>
      <xdr:colOff>177800</xdr:colOff>
      <xdr:row>81</xdr:row>
      <xdr:rowOff>7620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2908300" y="138760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284" name="n_1aveValue【公営住宅】&#10;有形固定資産減価償却率">
          <a:extLst>
            <a:ext uri="{FF2B5EF4-FFF2-40B4-BE49-F238E27FC236}">
              <a16:creationId xmlns:a16="http://schemas.microsoft.com/office/drawing/2014/main" id="{00000000-0008-0000-0E00-00001C010000}"/>
            </a:ext>
          </a:extLst>
        </xdr:cNvPr>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62882</xdr:rowOff>
    </xdr:from>
    <xdr:ext cx="405111" cy="259045"/>
    <xdr:sp macro="" textlink="">
      <xdr:nvSpPr>
        <xdr:cNvPr id="285" name="n_2aveValue【公営住宅】&#10;有形固定資産減価償却率">
          <a:extLst>
            <a:ext uri="{FF2B5EF4-FFF2-40B4-BE49-F238E27FC236}">
              <a16:creationId xmlns:a16="http://schemas.microsoft.com/office/drawing/2014/main" id="{00000000-0008-0000-0E00-00001D010000}"/>
            </a:ext>
          </a:extLst>
        </xdr:cNvPr>
        <xdr:cNvSpPr txBox="1"/>
      </xdr:nvSpPr>
      <xdr:spPr>
        <a:xfrm>
          <a:off x="2705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286" name="n_3aveValue【公営住宅】&#10;有形固定資産減価償却率">
          <a:extLst>
            <a:ext uri="{FF2B5EF4-FFF2-40B4-BE49-F238E27FC236}">
              <a16:creationId xmlns:a16="http://schemas.microsoft.com/office/drawing/2014/main" id="{00000000-0008-0000-0E00-00001E010000}"/>
            </a:ext>
          </a:extLst>
        </xdr:cNvPr>
        <xdr:cNvSpPr txBox="1"/>
      </xdr:nvSpPr>
      <xdr:spPr>
        <a:xfrm>
          <a:off x="1816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52088</xdr:rowOff>
    </xdr:from>
    <xdr:ext cx="405111" cy="259045"/>
    <xdr:sp macro="" textlink="">
      <xdr:nvSpPr>
        <xdr:cNvPr id="287" name="n_4aveValue【公営住宅】&#10;有形固定資産減価償却率">
          <a:extLst>
            <a:ext uri="{FF2B5EF4-FFF2-40B4-BE49-F238E27FC236}">
              <a16:creationId xmlns:a16="http://schemas.microsoft.com/office/drawing/2014/main" id="{00000000-0008-0000-0E00-00001F010000}"/>
            </a:ext>
          </a:extLst>
        </xdr:cNvPr>
        <xdr:cNvSpPr txBox="1"/>
      </xdr:nvSpPr>
      <xdr:spPr>
        <a:xfrm>
          <a:off x="927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74947</xdr:rowOff>
    </xdr:from>
    <xdr:ext cx="405111" cy="259045"/>
    <xdr:sp macro="" textlink="">
      <xdr:nvSpPr>
        <xdr:cNvPr id="288" name="n_1mainValue【公営住宅】&#10;有形固定資産減価償却率">
          <a:extLst>
            <a:ext uri="{FF2B5EF4-FFF2-40B4-BE49-F238E27FC236}">
              <a16:creationId xmlns:a16="http://schemas.microsoft.com/office/drawing/2014/main" id="{00000000-0008-0000-0E00-000020010000}"/>
            </a:ext>
          </a:extLst>
        </xdr:cNvPr>
        <xdr:cNvSpPr txBox="1"/>
      </xdr:nvSpPr>
      <xdr:spPr>
        <a:xfrm>
          <a:off x="35820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55897</xdr:rowOff>
    </xdr:from>
    <xdr:ext cx="405111" cy="259045"/>
    <xdr:sp macro="" textlink="">
      <xdr:nvSpPr>
        <xdr:cNvPr id="289" name="n_2mainValue【公営住宅】&#10;有形固定資産減価償却率">
          <a:extLst>
            <a:ext uri="{FF2B5EF4-FFF2-40B4-BE49-F238E27FC236}">
              <a16:creationId xmlns:a16="http://schemas.microsoft.com/office/drawing/2014/main" id="{00000000-0008-0000-0E00-000021010000}"/>
            </a:ext>
          </a:extLst>
        </xdr:cNvPr>
        <xdr:cNvSpPr txBox="1"/>
      </xdr:nvSpPr>
      <xdr:spPr>
        <a:xfrm>
          <a:off x="2705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0" name="正方形/長方形 289">
          <a:extLst>
            <a:ext uri="{FF2B5EF4-FFF2-40B4-BE49-F238E27FC236}">
              <a16:creationId xmlns:a16="http://schemas.microsoft.com/office/drawing/2014/main" id="{00000000-0008-0000-0E00-00002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1" name="正方形/長方形 290">
          <a:extLst>
            <a:ext uri="{FF2B5EF4-FFF2-40B4-BE49-F238E27FC236}">
              <a16:creationId xmlns:a16="http://schemas.microsoft.com/office/drawing/2014/main" id="{00000000-0008-0000-0E00-00002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2" name="正方形/長方形 291">
          <a:extLst>
            <a:ext uri="{FF2B5EF4-FFF2-40B4-BE49-F238E27FC236}">
              <a16:creationId xmlns:a16="http://schemas.microsoft.com/office/drawing/2014/main" id="{00000000-0008-0000-0E00-00002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3" name="正方形/長方形 292">
          <a:extLst>
            <a:ext uri="{FF2B5EF4-FFF2-40B4-BE49-F238E27FC236}">
              <a16:creationId xmlns:a16="http://schemas.microsoft.com/office/drawing/2014/main" id="{00000000-0008-0000-0E00-00002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9" name="直線コネクタ 298">
          <a:extLst>
            <a:ext uri="{FF2B5EF4-FFF2-40B4-BE49-F238E27FC236}">
              <a16:creationId xmlns:a16="http://schemas.microsoft.com/office/drawing/2014/main" id="{00000000-0008-0000-0E00-00002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公営住宅】&#10;一人当たり面積グラフ枠">
          <a:extLst>
            <a:ext uri="{FF2B5EF4-FFF2-40B4-BE49-F238E27FC236}">
              <a16:creationId xmlns:a16="http://schemas.microsoft.com/office/drawing/2014/main" id="{00000000-0008-0000-0E00-00003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flipV="1">
          <a:off x="10476865" y="13590925"/>
          <a:ext cx="0" cy="1187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12" name="【公営住宅】&#10;一人当たり面積最小値テキスト">
          <a:extLst>
            <a:ext uri="{FF2B5EF4-FFF2-40B4-BE49-F238E27FC236}">
              <a16:creationId xmlns:a16="http://schemas.microsoft.com/office/drawing/2014/main" id="{00000000-0008-0000-0E00-000038010000}"/>
            </a:ext>
          </a:extLst>
        </xdr:cNvPr>
        <xdr:cNvSpPr txBox="1"/>
      </xdr:nvSpPr>
      <xdr:spPr>
        <a:xfrm>
          <a:off x="10515600" y="147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0388600" y="1477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14" name="【公営住宅】&#10;一人当たり面積最大値テキスト">
          <a:extLst>
            <a:ext uri="{FF2B5EF4-FFF2-40B4-BE49-F238E27FC236}">
              <a16:creationId xmlns:a16="http://schemas.microsoft.com/office/drawing/2014/main" id="{00000000-0008-0000-0E00-00003A010000}"/>
            </a:ext>
          </a:extLst>
        </xdr:cNvPr>
        <xdr:cNvSpPr txBox="1"/>
      </xdr:nvSpPr>
      <xdr:spPr>
        <a:xfrm>
          <a:off x="10515600" y="133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0388600" y="13590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78976</xdr:rowOff>
    </xdr:from>
    <xdr:ext cx="469744" cy="259045"/>
    <xdr:sp macro="" textlink="">
      <xdr:nvSpPr>
        <xdr:cNvPr id="316" name="【公営住宅】&#10;一人当たり面積平均値テキスト">
          <a:extLst>
            <a:ext uri="{FF2B5EF4-FFF2-40B4-BE49-F238E27FC236}">
              <a16:creationId xmlns:a16="http://schemas.microsoft.com/office/drawing/2014/main" id="{00000000-0008-0000-0E00-00003C010000}"/>
            </a:ext>
          </a:extLst>
        </xdr:cNvPr>
        <xdr:cNvSpPr txBox="1"/>
      </xdr:nvSpPr>
      <xdr:spPr>
        <a:xfrm>
          <a:off x="10515600" y="14652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17" name="フローチャート: 判断 316">
          <a:extLst>
            <a:ext uri="{FF2B5EF4-FFF2-40B4-BE49-F238E27FC236}">
              <a16:creationId xmlns:a16="http://schemas.microsoft.com/office/drawing/2014/main" id="{00000000-0008-0000-0E00-00003D010000}"/>
            </a:ext>
          </a:extLst>
        </xdr:cNvPr>
        <xdr:cNvSpPr/>
      </xdr:nvSpPr>
      <xdr:spPr>
        <a:xfrm>
          <a:off x="10426700" y="146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18" name="フローチャート: 判断 317">
          <a:extLst>
            <a:ext uri="{FF2B5EF4-FFF2-40B4-BE49-F238E27FC236}">
              <a16:creationId xmlns:a16="http://schemas.microsoft.com/office/drawing/2014/main" id="{00000000-0008-0000-0E00-00003E010000}"/>
            </a:ext>
          </a:extLst>
        </xdr:cNvPr>
        <xdr:cNvSpPr/>
      </xdr:nvSpPr>
      <xdr:spPr>
        <a:xfrm>
          <a:off x="95885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19" name="フローチャート: 判断 318">
          <a:extLst>
            <a:ext uri="{FF2B5EF4-FFF2-40B4-BE49-F238E27FC236}">
              <a16:creationId xmlns:a16="http://schemas.microsoft.com/office/drawing/2014/main" id="{00000000-0008-0000-0E00-00003F010000}"/>
            </a:ext>
          </a:extLst>
        </xdr:cNvPr>
        <xdr:cNvSpPr/>
      </xdr:nvSpPr>
      <xdr:spPr>
        <a:xfrm>
          <a:off x="8699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320" name="フローチャート: 判断 319">
          <a:extLst>
            <a:ext uri="{FF2B5EF4-FFF2-40B4-BE49-F238E27FC236}">
              <a16:creationId xmlns:a16="http://schemas.microsoft.com/office/drawing/2014/main" id="{00000000-0008-0000-0E00-000040010000}"/>
            </a:ext>
          </a:extLst>
        </xdr:cNvPr>
        <xdr:cNvSpPr/>
      </xdr:nvSpPr>
      <xdr:spPr>
        <a:xfrm>
          <a:off x="7810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101828</xdr:rowOff>
    </xdr:from>
    <xdr:to>
      <xdr:col>36</xdr:col>
      <xdr:colOff>165100</xdr:colOff>
      <xdr:row>86</xdr:row>
      <xdr:rowOff>31978</xdr:rowOff>
    </xdr:to>
    <xdr:sp macro="" textlink="">
      <xdr:nvSpPr>
        <xdr:cNvPr id="321" name="フローチャート: 判断 320">
          <a:extLst>
            <a:ext uri="{FF2B5EF4-FFF2-40B4-BE49-F238E27FC236}">
              <a16:creationId xmlns:a16="http://schemas.microsoft.com/office/drawing/2014/main" id="{00000000-0008-0000-0E00-000041010000}"/>
            </a:ext>
          </a:extLst>
        </xdr:cNvPr>
        <xdr:cNvSpPr/>
      </xdr:nvSpPr>
      <xdr:spPr>
        <a:xfrm>
          <a:off x="6921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00000000-0008-0000-0E00-00004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00000000-0008-0000-0E00-00004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37364</xdr:rowOff>
    </xdr:from>
    <xdr:to>
      <xdr:col>55</xdr:col>
      <xdr:colOff>50800</xdr:colOff>
      <xdr:row>85</xdr:row>
      <xdr:rowOff>138964</xdr:rowOff>
    </xdr:to>
    <xdr:sp macro="" textlink="">
      <xdr:nvSpPr>
        <xdr:cNvPr id="327" name="楕円 326">
          <a:extLst>
            <a:ext uri="{FF2B5EF4-FFF2-40B4-BE49-F238E27FC236}">
              <a16:creationId xmlns:a16="http://schemas.microsoft.com/office/drawing/2014/main" id="{00000000-0008-0000-0E00-000047010000}"/>
            </a:ext>
          </a:extLst>
        </xdr:cNvPr>
        <xdr:cNvSpPr/>
      </xdr:nvSpPr>
      <xdr:spPr>
        <a:xfrm>
          <a:off x="10426700" y="1461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168191</xdr:rowOff>
    </xdr:from>
    <xdr:ext cx="469744" cy="259045"/>
    <xdr:sp macro="" textlink="">
      <xdr:nvSpPr>
        <xdr:cNvPr id="328" name="【公営住宅】&#10;一人当たり面積該当値テキスト">
          <a:extLst>
            <a:ext uri="{FF2B5EF4-FFF2-40B4-BE49-F238E27FC236}">
              <a16:creationId xmlns:a16="http://schemas.microsoft.com/office/drawing/2014/main" id="{00000000-0008-0000-0E00-000048010000}"/>
            </a:ext>
          </a:extLst>
        </xdr:cNvPr>
        <xdr:cNvSpPr txBox="1"/>
      </xdr:nvSpPr>
      <xdr:spPr>
        <a:xfrm>
          <a:off x="10515600" y="1439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38187</xdr:rowOff>
    </xdr:from>
    <xdr:to>
      <xdr:col>50</xdr:col>
      <xdr:colOff>165100</xdr:colOff>
      <xdr:row>85</xdr:row>
      <xdr:rowOff>139787</xdr:rowOff>
    </xdr:to>
    <xdr:sp macro="" textlink="">
      <xdr:nvSpPr>
        <xdr:cNvPr id="329" name="楕円 328">
          <a:extLst>
            <a:ext uri="{FF2B5EF4-FFF2-40B4-BE49-F238E27FC236}">
              <a16:creationId xmlns:a16="http://schemas.microsoft.com/office/drawing/2014/main" id="{00000000-0008-0000-0E00-000049010000}"/>
            </a:ext>
          </a:extLst>
        </xdr:cNvPr>
        <xdr:cNvSpPr/>
      </xdr:nvSpPr>
      <xdr:spPr>
        <a:xfrm>
          <a:off x="9588500" y="1461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88164</xdr:rowOff>
    </xdr:from>
    <xdr:to>
      <xdr:col>55</xdr:col>
      <xdr:colOff>0</xdr:colOff>
      <xdr:row>85</xdr:row>
      <xdr:rowOff>88987</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flipV="1">
          <a:off x="9639300" y="14661414"/>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40336</xdr:rowOff>
    </xdr:from>
    <xdr:to>
      <xdr:col>46</xdr:col>
      <xdr:colOff>38100</xdr:colOff>
      <xdr:row>85</xdr:row>
      <xdr:rowOff>141936</xdr:rowOff>
    </xdr:to>
    <xdr:sp macro="" textlink="">
      <xdr:nvSpPr>
        <xdr:cNvPr id="331" name="楕円 330">
          <a:extLst>
            <a:ext uri="{FF2B5EF4-FFF2-40B4-BE49-F238E27FC236}">
              <a16:creationId xmlns:a16="http://schemas.microsoft.com/office/drawing/2014/main" id="{00000000-0008-0000-0E00-00004B010000}"/>
            </a:ext>
          </a:extLst>
        </xdr:cNvPr>
        <xdr:cNvSpPr/>
      </xdr:nvSpPr>
      <xdr:spPr>
        <a:xfrm>
          <a:off x="8699500" y="1461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88987</xdr:rowOff>
    </xdr:from>
    <xdr:to>
      <xdr:col>50</xdr:col>
      <xdr:colOff>114300</xdr:colOff>
      <xdr:row>85</xdr:row>
      <xdr:rowOff>91136</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flipV="1">
          <a:off x="8750300" y="14662237"/>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21871</xdr:rowOff>
    </xdr:from>
    <xdr:ext cx="469744" cy="259045"/>
    <xdr:sp macro="" textlink="">
      <xdr:nvSpPr>
        <xdr:cNvPr id="333" name="n_1aveValue【公営住宅】&#10;一人当たり面積">
          <a:extLst>
            <a:ext uri="{FF2B5EF4-FFF2-40B4-BE49-F238E27FC236}">
              <a16:creationId xmlns:a16="http://schemas.microsoft.com/office/drawing/2014/main" id="{00000000-0008-0000-0E00-00004D010000}"/>
            </a:ext>
          </a:extLst>
        </xdr:cNvPr>
        <xdr:cNvSpPr txBox="1"/>
      </xdr:nvSpPr>
      <xdr:spPr>
        <a:xfrm>
          <a:off x="9391727" y="1476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23243</xdr:rowOff>
    </xdr:from>
    <xdr:ext cx="469744" cy="259045"/>
    <xdr:sp macro="" textlink="">
      <xdr:nvSpPr>
        <xdr:cNvPr id="334" name="n_2aveValue【公営住宅】&#10;一人当たり面積">
          <a:extLst>
            <a:ext uri="{FF2B5EF4-FFF2-40B4-BE49-F238E27FC236}">
              <a16:creationId xmlns:a16="http://schemas.microsoft.com/office/drawing/2014/main" id="{00000000-0008-0000-0E00-00004E010000}"/>
            </a:ext>
          </a:extLst>
        </xdr:cNvPr>
        <xdr:cNvSpPr txBox="1"/>
      </xdr:nvSpPr>
      <xdr:spPr>
        <a:xfrm>
          <a:off x="8515427" y="147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47134</xdr:rowOff>
    </xdr:from>
    <xdr:ext cx="469744" cy="259045"/>
    <xdr:sp macro="" textlink="">
      <xdr:nvSpPr>
        <xdr:cNvPr id="335" name="n_3aveValue【公営住宅】&#10;一人当たり面積">
          <a:extLst>
            <a:ext uri="{FF2B5EF4-FFF2-40B4-BE49-F238E27FC236}">
              <a16:creationId xmlns:a16="http://schemas.microsoft.com/office/drawing/2014/main" id="{00000000-0008-0000-0E00-00004F010000}"/>
            </a:ext>
          </a:extLst>
        </xdr:cNvPr>
        <xdr:cNvSpPr txBox="1"/>
      </xdr:nvSpPr>
      <xdr:spPr>
        <a:xfrm>
          <a:off x="7626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48505</xdr:rowOff>
    </xdr:from>
    <xdr:ext cx="469744" cy="259045"/>
    <xdr:sp macro="" textlink="">
      <xdr:nvSpPr>
        <xdr:cNvPr id="336" name="n_4aveValue【公営住宅】&#10;一人当たり面積">
          <a:extLst>
            <a:ext uri="{FF2B5EF4-FFF2-40B4-BE49-F238E27FC236}">
              <a16:creationId xmlns:a16="http://schemas.microsoft.com/office/drawing/2014/main" id="{00000000-0008-0000-0E00-000050010000}"/>
            </a:ext>
          </a:extLst>
        </xdr:cNvPr>
        <xdr:cNvSpPr txBox="1"/>
      </xdr:nvSpPr>
      <xdr:spPr>
        <a:xfrm>
          <a:off x="6737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156314</xdr:rowOff>
    </xdr:from>
    <xdr:ext cx="469744" cy="259045"/>
    <xdr:sp macro="" textlink="">
      <xdr:nvSpPr>
        <xdr:cNvPr id="337" name="n_1mainValue【公営住宅】&#10;一人当たり面積">
          <a:extLst>
            <a:ext uri="{FF2B5EF4-FFF2-40B4-BE49-F238E27FC236}">
              <a16:creationId xmlns:a16="http://schemas.microsoft.com/office/drawing/2014/main" id="{00000000-0008-0000-0E00-000051010000}"/>
            </a:ext>
          </a:extLst>
        </xdr:cNvPr>
        <xdr:cNvSpPr txBox="1"/>
      </xdr:nvSpPr>
      <xdr:spPr>
        <a:xfrm>
          <a:off x="9391727" y="14386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158463</xdr:rowOff>
    </xdr:from>
    <xdr:ext cx="469744" cy="259045"/>
    <xdr:sp macro="" textlink="">
      <xdr:nvSpPr>
        <xdr:cNvPr id="338" name="n_2mainValue【公営住宅】&#10;一人当たり面積">
          <a:extLst>
            <a:ext uri="{FF2B5EF4-FFF2-40B4-BE49-F238E27FC236}">
              <a16:creationId xmlns:a16="http://schemas.microsoft.com/office/drawing/2014/main" id="{00000000-0008-0000-0E00-000052010000}"/>
            </a:ext>
          </a:extLst>
        </xdr:cNvPr>
        <xdr:cNvSpPr txBox="1"/>
      </xdr:nvSpPr>
      <xdr:spPr>
        <a:xfrm>
          <a:off x="8515427" y="14388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9" name="正方形/長方形 338">
          <a:extLst>
            <a:ext uri="{FF2B5EF4-FFF2-40B4-BE49-F238E27FC236}">
              <a16:creationId xmlns:a16="http://schemas.microsoft.com/office/drawing/2014/main" id="{00000000-0008-0000-0E00-00005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0" name="正方形/長方形 339">
          <a:extLst>
            <a:ext uri="{FF2B5EF4-FFF2-40B4-BE49-F238E27FC236}">
              <a16:creationId xmlns:a16="http://schemas.microsoft.com/office/drawing/2014/main" id="{00000000-0008-0000-0E00-00005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5" name="テキスト ボックス 364">
          <a:extLst>
            <a:ext uri="{FF2B5EF4-FFF2-40B4-BE49-F238E27FC236}">
              <a16:creationId xmlns:a16="http://schemas.microsoft.com/office/drawing/2014/main" id="{00000000-0008-0000-0E00-00006D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67" name="テキスト ボックス 366">
          <a:extLst>
            <a:ext uri="{FF2B5EF4-FFF2-40B4-BE49-F238E27FC236}">
              <a16:creationId xmlns:a16="http://schemas.microsoft.com/office/drawing/2014/main" id="{00000000-0008-0000-0E00-00006F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79" name="【認定こども園・幼稚園・保育所】&#10;有形固定資産減価償却率グラフ枠">
          <a:extLst>
            <a:ext uri="{FF2B5EF4-FFF2-40B4-BE49-F238E27FC236}">
              <a16:creationId xmlns:a16="http://schemas.microsoft.com/office/drawing/2014/main" id="{00000000-0008-0000-0E00-00007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81" name="【認定こども園・幼稚園・保育所】&#10;有形固定資産減価償却率最小値テキスト">
          <a:extLst>
            <a:ext uri="{FF2B5EF4-FFF2-40B4-BE49-F238E27FC236}">
              <a16:creationId xmlns:a16="http://schemas.microsoft.com/office/drawing/2014/main" id="{00000000-0008-0000-0E00-00007D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383" name="【認定こども園・幼稚園・保育所】&#10;有形固定資産減価償却率最大値テキスト">
          <a:extLst>
            <a:ext uri="{FF2B5EF4-FFF2-40B4-BE49-F238E27FC236}">
              <a16:creationId xmlns:a16="http://schemas.microsoft.com/office/drawing/2014/main" id="{00000000-0008-0000-0E00-00007F010000}"/>
            </a:ext>
          </a:extLst>
        </xdr:cNvPr>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167112</xdr:rowOff>
    </xdr:from>
    <xdr:ext cx="405111" cy="259045"/>
    <xdr:sp macro="" textlink="">
      <xdr:nvSpPr>
        <xdr:cNvPr id="385" name="【認定こども園・幼稚園・保育所】&#10;有形固定資産減価償却率平均値テキスト">
          <a:extLst>
            <a:ext uri="{FF2B5EF4-FFF2-40B4-BE49-F238E27FC236}">
              <a16:creationId xmlns:a16="http://schemas.microsoft.com/office/drawing/2014/main" id="{00000000-0008-0000-0E00-000081010000}"/>
            </a:ext>
          </a:extLst>
        </xdr:cNvPr>
        <xdr:cNvSpPr txBox="1"/>
      </xdr:nvSpPr>
      <xdr:spPr>
        <a:xfrm>
          <a:off x="16357600" y="651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386" name="フローチャート: 判断 385">
          <a:extLst>
            <a:ext uri="{FF2B5EF4-FFF2-40B4-BE49-F238E27FC236}">
              <a16:creationId xmlns:a16="http://schemas.microsoft.com/office/drawing/2014/main" id="{00000000-0008-0000-0E00-000082010000}"/>
            </a:ext>
          </a:extLst>
        </xdr:cNvPr>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387" name="フローチャート: 判断 386">
          <a:extLst>
            <a:ext uri="{FF2B5EF4-FFF2-40B4-BE49-F238E27FC236}">
              <a16:creationId xmlns:a16="http://schemas.microsoft.com/office/drawing/2014/main" id="{00000000-0008-0000-0E00-000083010000}"/>
            </a:ext>
          </a:extLst>
        </xdr:cNvPr>
        <xdr:cNvSpPr/>
      </xdr:nvSpPr>
      <xdr:spPr>
        <a:xfrm>
          <a:off x="15430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388" name="フローチャート: 判断 387">
          <a:extLst>
            <a:ext uri="{FF2B5EF4-FFF2-40B4-BE49-F238E27FC236}">
              <a16:creationId xmlns:a16="http://schemas.microsoft.com/office/drawing/2014/main" id="{00000000-0008-0000-0E00-000084010000}"/>
            </a:ext>
          </a:extLst>
        </xdr:cNvPr>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389" name="フローチャート: 判断 388">
          <a:extLst>
            <a:ext uri="{FF2B5EF4-FFF2-40B4-BE49-F238E27FC236}">
              <a16:creationId xmlns:a16="http://schemas.microsoft.com/office/drawing/2014/main" id="{00000000-0008-0000-0E00-000085010000}"/>
            </a:ext>
          </a:extLst>
        </xdr:cNvPr>
        <xdr:cNvSpPr/>
      </xdr:nvSpPr>
      <xdr:spPr>
        <a:xfrm>
          <a:off x="13652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390" name="フローチャート: 判断 389">
          <a:extLst>
            <a:ext uri="{FF2B5EF4-FFF2-40B4-BE49-F238E27FC236}">
              <a16:creationId xmlns:a16="http://schemas.microsoft.com/office/drawing/2014/main" id="{00000000-0008-0000-0E00-000086010000}"/>
            </a:ext>
          </a:extLst>
        </xdr:cNvPr>
        <xdr:cNvSpPr/>
      </xdr:nvSpPr>
      <xdr:spPr>
        <a:xfrm>
          <a:off x="12763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7439</xdr:rowOff>
    </xdr:from>
    <xdr:to>
      <xdr:col>85</xdr:col>
      <xdr:colOff>177800</xdr:colOff>
      <xdr:row>37</xdr:row>
      <xdr:rowOff>109039</xdr:rowOff>
    </xdr:to>
    <xdr:sp macro="" textlink="">
      <xdr:nvSpPr>
        <xdr:cNvPr id="396" name="楕円 395">
          <a:extLst>
            <a:ext uri="{FF2B5EF4-FFF2-40B4-BE49-F238E27FC236}">
              <a16:creationId xmlns:a16="http://schemas.microsoft.com/office/drawing/2014/main" id="{00000000-0008-0000-0E00-00008C010000}"/>
            </a:ext>
          </a:extLst>
        </xdr:cNvPr>
        <xdr:cNvSpPr/>
      </xdr:nvSpPr>
      <xdr:spPr>
        <a:xfrm>
          <a:off x="162687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30316</xdr:rowOff>
    </xdr:from>
    <xdr:ext cx="405111" cy="259045"/>
    <xdr:sp macro="" textlink="">
      <xdr:nvSpPr>
        <xdr:cNvPr id="397" name="【認定こども園・幼稚園・保育所】&#10;有形固定資産減価償却率該当値テキスト">
          <a:extLst>
            <a:ext uri="{FF2B5EF4-FFF2-40B4-BE49-F238E27FC236}">
              <a16:creationId xmlns:a16="http://schemas.microsoft.com/office/drawing/2014/main" id="{00000000-0008-0000-0E00-00008D010000}"/>
            </a:ext>
          </a:extLst>
        </xdr:cNvPr>
        <xdr:cNvSpPr txBox="1"/>
      </xdr:nvSpPr>
      <xdr:spPr>
        <a:xfrm>
          <a:off x="16357600" y="620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103777</xdr:rowOff>
    </xdr:from>
    <xdr:to>
      <xdr:col>81</xdr:col>
      <xdr:colOff>101600</xdr:colOff>
      <xdr:row>37</xdr:row>
      <xdr:rowOff>33927</xdr:rowOff>
    </xdr:to>
    <xdr:sp macro="" textlink="">
      <xdr:nvSpPr>
        <xdr:cNvPr id="398" name="楕円 397">
          <a:extLst>
            <a:ext uri="{FF2B5EF4-FFF2-40B4-BE49-F238E27FC236}">
              <a16:creationId xmlns:a16="http://schemas.microsoft.com/office/drawing/2014/main" id="{00000000-0008-0000-0E00-00008E010000}"/>
            </a:ext>
          </a:extLst>
        </xdr:cNvPr>
        <xdr:cNvSpPr/>
      </xdr:nvSpPr>
      <xdr:spPr>
        <a:xfrm>
          <a:off x="154305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154577</xdr:rowOff>
    </xdr:from>
    <xdr:to>
      <xdr:col>85</xdr:col>
      <xdr:colOff>127000</xdr:colOff>
      <xdr:row>37</xdr:row>
      <xdr:rowOff>58239</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15481300" y="6326777"/>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22134</xdr:rowOff>
    </xdr:from>
    <xdr:to>
      <xdr:col>76</xdr:col>
      <xdr:colOff>165100</xdr:colOff>
      <xdr:row>34</xdr:row>
      <xdr:rowOff>123734</xdr:rowOff>
    </xdr:to>
    <xdr:sp macro="" textlink="">
      <xdr:nvSpPr>
        <xdr:cNvPr id="400" name="楕円 399">
          <a:extLst>
            <a:ext uri="{FF2B5EF4-FFF2-40B4-BE49-F238E27FC236}">
              <a16:creationId xmlns:a16="http://schemas.microsoft.com/office/drawing/2014/main" id="{00000000-0008-0000-0E00-000090010000}"/>
            </a:ext>
          </a:extLst>
        </xdr:cNvPr>
        <xdr:cNvSpPr/>
      </xdr:nvSpPr>
      <xdr:spPr>
        <a:xfrm>
          <a:off x="14541500" y="585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72934</xdr:rowOff>
    </xdr:from>
    <xdr:to>
      <xdr:col>81</xdr:col>
      <xdr:colOff>50800</xdr:colOff>
      <xdr:row>36</xdr:row>
      <xdr:rowOff>154577</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4592300" y="5902234"/>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96900</xdr:rowOff>
    </xdr:from>
    <xdr:ext cx="405111" cy="259045"/>
    <xdr:sp macro="" textlink="">
      <xdr:nvSpPr>
        <xdr:cNvPr id="402" name="n_1aveValue【認定こども園・幼稚園・保育所】&#10;有形固定資産減価償却率">
          <a:extLst>
            <a:ext uri="{FF2B5EF4-FFF2-40B4-BE49-F238E27FC236}">
              <a16:creationId xmlns:a16="http://schemas.microsoft.com/office/drawing/2014/main" id="{00000000-0008-0000-0E00-000092010000}"/>
            </a:ext>
          </a:extLst>
        </xdr:cNvPr>
        <xdr:cNvSpPr txBox="1"/>
      </xdr:nvSpPr>
      <xdr:spPr>
        <a:xfrm>
          <a:off x="152660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142620</xdr:rowOff>
    </xdr:from>
    <xdr:ext cx="405111" cy="259045"/>
    <xdr:sp macro="" textlink="">
      <xdr:nvSpPr>
        <xdr:cNvPr id="403" name="n_2aveValue【認定こども園・幼稚園・保育所】&#10;有形固定資産減価償却率">
          <a:extLst>
            <a:ext uri="{FF2B5EF4-FFF2-40B4-BE49-F238E27FC236}">
              <a16:creationId xmlns:a16="http://schemas.microsoft.com/office/drawing/2014/main" id="{00000000-0008-0000-0E00-000093010000}"/>
            </a:ext>
          </a:extLst>
        </xdr:cNvPr>
        <xdr:cNvSpPr txBox="1"/>
      </xdr:nvSpPr>
      <xdr:spPr>
        <a:xfrm>
          <a:off x="14389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164754</xdr:rowOff>
    </xdr:from>
    <xdr:ext cx="405111" cy="259045"/>
    <xdr:sp macro="" textlink="">
      <xdr:nvSpPr>
        <xdr:cNvPr id="404" name="n_3aveValue【認定こども園・幼稚園・保育所】&#10;有形固定資産減価償却率">
          <a:extLst>
            <a:ext uri="{FF2B5EF4-FFF2-40B4-BE49-F238E27FC236}">
              <a16:creationId xmlns:a16="http://schemas.microsoft.com/office/drawing/2014/main" id="{00000000-0008-0000-0E00-000094010000}"/>
            </a:ext>
          </a:extLst>
        </xdr:cNvPr>
        <xdr:cNvSpPr txBox="1"/>
      </xdr:nvSpPr>
      <xdr:spPr>
        <a:xfrm>
          <a:off x="13500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136996</xdr:rowOff>
    </xdr:from>
    <xdr:ext cx="405111" cy="259045"/>
    <xdr:sp macro="" textlink="">
      <xdr:nvSpPr>
        <xdr:cNvPr id="405" name="n_4aveValue【認定こども園・幼稚園・保育所】&#10;有形固定資産減価償却率">
          <a:extLst>
            <a:ext uri="{FF2B5EF4-FFF2-40B4-BE49-F238E27FC236}">
              <a16:creationId xmlns:a16="http://schemas.microsoft.com/office/drawing/2014/main" id="{00000000-0008-0000-0E00-000095010000}"/>
            </a:ext>
          </a:extLst>
        </xdr:cNvPr>
        <xdr:cNvSpPr txBox="1"/>
      </xdr:nvSpPr>
      <xdr:spPr>
        <a:xfrm>
          <a:off x="126117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50454</xdr:rowOff>
    </xdr:from>
    <xdr:ext cx="405111" cy="259045"/>
    <xdr:sp macro="" textlink="">
      <xdr:nvSpPr>
        <xdr:cNvPr id="406" name="n_1mainValue【認定こども園・幼稚園・保育所】&#10;有形固定資産減価償却率">
          <a:extLst>
            <a:ext uri="{FF2B5EF4-FFF2-40B4-BE49-F238E27FC236}">
              <a16:creationId xmlns:a16="http://schemas.microsoft.com/office/drawing/2014/main" id="{00000000-0008-0000-0E00-000096010000}"/>
            </a:ext>
          </a:extLst>
        </xdr:cNvPr>
        <xdr:cNvSpPr txBox="1"/>
      </xdr:nvSpPr>
      <xdr:spPr>
        <a:xfrm>
          <a:off x="152660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140261</xdr:rowOff>
    </xdr:from>
    <xdr:ext cx="405111" cy="259045"/>
    <xdr:sp macro="" textlink="">
      <xdr:nvSpPr>
        <xdr:cNvPr id="407" name="n_2mainValue【認定こども園・幼稚園・保育所】&#10;有形固定資産減価償却率">
          <a:extLst>
            <a:ext uri="{FF2B5EF4-FFF2-40B4-BE49-F238E27FC236}">
              <a16:creationId xmlns:a16="http://schemas.microsoft.com/office/drawing/2014/main" id="{00000000-0008-0000-0E00-000097010000}"/>
            </a:ext>
          </a:extLst>
        </xdr:cNvPr>
        <xdr:cNvSpPr txBox="1"/>
      </xdr:nvSpPr>
      <xdr:spPr>
        <a:xfrm>
          <a:off x="14389744" y="562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8" name="正方形/長方形 407">
          <a:extLst>
            <a:ext uri="{FF2B5EF4-FFF2-40B4-BE49-F238E27FC236}">
              <a16:creationId xmlns:a16="http://schemas.microsoft.com/office/drawing/2014/main" id="{00000000-0008-0000-0E00-00009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9" name="正方形/長方形 408">
          <a:extLst>
            <a:ext uri="{FF2B5EF4-FFF2-40B4-BE49-F238E27FC236}">
              <a16:creationId xmlns:a16="http://schemas.microsoft.com/office/drawing/2014/main" id="{00000000-0008-0000-0E00-00009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0" name="正方形/長方形 409">
          <a:extLst>
            <a:ext uri="{FF2B5EF4-FFF2-40B4-BE49-F238E27FC236}">
              <a16:creationId xmlns:a16="http://schemas.microsoft.com/office/drawing/2014/main" id="{00000000-0008-0000-0E00-00009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8" name="【認定こども園・幼稚園・保育所】&#10;一人当たり面積グラフ枠">
          <a:extLst>
            <a:ext uri="{FF2B5EF4-FFF2-40B4-BE49-F238E27FC236}">
              <a16:creationId xmlns:a16="http://schemas.microsoft.com/office/drawing/2014/main" id="{00000000-0008-0000-0E00-0000A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flipV="1">
          <a:off x="22160864" y="5786628"/>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30" name="【認定こども園・幼稚園・保育所】&#10;一人当たり面積最小値テキスト">
          <a:extLst>
            <a:ext uri="{FF2B5EF4-FFF2-40B4-BE49-F238E27FC236}">
              <a16:creationId xmlns:a16="http://schemas.microsoft.com/office/drawing/2014/main" id="{00000000-0008-0000-0E00-0000AE010000}"/>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32" name="【認定こども園・幼稚園・保育所】&#10;一人当たり面積最大値テキスト">
          <a:extLst>
            <a:ext uri="{FF2B5EF4-FFF2-40B4-BE49-F238E27FC236}">
              <a16:creationId xmlns:a16="http://schemas.microsoft.com/office/drawing/2014/main" id="{00000000-0008-0000-0E00-0000B0010000}"/>
            </a:ext>
          </a:extLst>
        </xdr:cNvPr>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4843</xdr:rowOff>
    </xdr:from>
    <xdr:ext cx="469744" cy="259045"/>
    <xdr:sp macro="" textlink="">
      <xdr:nvSpPr>
        <xdr:cNvPr id="434" name="【認定こども園・幼稚園・保育所】&#10;一人当たり面積平均値テキスト">
          <a:extLst>
            <a:ext uri="{FF2B5EF4-FFF2-40B4-BE49-F238E27FC236}">
              <a16:creationId xmlns:a16="http://schemas.microsoft.com/office/drawing/2014/main" id="{00000000-0008-0000-0E00-0000B2010000}"/>
            </a:ext>
          </a:extLst>
        </xdr:cNvPr>
        <xdr:cNvSpPr txBox="1"/>
      </xdr:nvSpPr>
      <xdr:spPr>
        <a:xfrm>
          <a:off x="22199600" y="6519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35" name="フローチャート: 判断 434">
          <a:extLst>
            <a:ext uri="{FF2B5EF4-FFF2-40B4-BE49-F238E27FC236}">
              <a16:creationId xmlns:a16="http://schemas.microsoft.com/office/drawing/2014/main" id="{00000000-0008-0000-0E00-0000B3010000}"/>
            </a:ext>
          </a:extLst>
        </xdr:cNvPr>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436" name="フローチャート: 判断 435">
          <a:extLst>
            <a:ext uri="{FF2B5EF4-FFF2-40B4-BE49-F238E27FC236}">
              <a16:creationId xmlns:a16="http://schemas.microsoft.com/office/drawing/2014/main" id="{00000000-0008-0000-0E00-0000B4010000}"/>
            </a:ext>
          </a:extLst>
        </xdr:cNvPr>
        <xdr:cNvSpPr/>
      </xdr:nvSpPr>
      <xdr:spPr>
        <a:xfrm>
          <a:off x="21272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437" name="フローチャート: 判断 436">
          <a:extLst>
            <a:ext uri="{FF2B5EF4-FFF2-40B4-BE49-F238E27FC236}">
              <a16:creationId xmlns:a16="http://schemas.microsoft.com/office/drawing/2014/main" id="{00000000-0008-0000-0E00-0000B5010000}"/>
            </a:ext>
          </a:extLst>
        </xdr:cNvPr>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438" name="フローチャート: 判断 437">
          <a:extLst>
            <a:ext uri="{FF2B5EF4-FFF2-40B4-BE49-F238E27FC236}">
              <a16:creationId xmlns:a16="http://schemas.microsoft.com/office/drawing/2014/main" id="{00000000-0008-0000-0E00-0000B6010000}"/>
            </a:ext>
          </a:extLst>
        </xdr:cNvPr>
        <xdr:cNvSpPr/>
      </xdr:nvSpPr>
      <xdr:spPr>
        <a:xfrm>
          <a:off x="19494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439" name="フローチャート: 判断 438">
          <a:extLst>
            <a:ext uri="{FF2B5EF4-FFF2-40B4-BE49-F238E27FC236}">
              <a16:creationId xmlns:a16="http://schemas.microsoft.com/office/drawing/2014/main" id="{00000000-0008-0000-0E00-0000B7010000}"/>
            </a:ext>
          </a:extLst>
        </xdr:cNvPr>
        <xdr:cNvSpPr/>
      </xdr:nvSpPr>
      <xdr:spPr>
        <a:xfrm>
          <a:off x="18605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11684</xdr:rowOff>
    </xdr:from>
    <xdr:to>
      <xdr:col>116</xdr:col>
      <xdr:colOff>114300</xdr:colOff>
      <xdr:row>40</xdr:row>
      <xdr:rowOff>113284</xdr:rowOff>
    </xdr:to>
    <xdr:sp macro="" textlink="">
      <xdr:nvSpPr>
        <xdr:cNvPr id="445" name="楕円 444">
          <a:extLst>
            <a:ext uri="{FF2B5EF4-FFF2-40B4-BE49-F238E27FC236}">
              <a16:creationId xmlns:a16="http://schemas.microsoft.com/office/drawing/2014/main" id="{00000000-0008-0000-0E00-0000BD010000}"/>
            </a:ext>
          </a:extLst>
        </xdr:cNvPr>
        <xdr:cNvSpPr/>
      </xdr:nvSpPr>
      <xdr:spPr>
        <a:xfrm>
          <a:off x="221107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161561</xdr:rowOff>
    </xdr:from>
    <xdr:ext cx="469744" cy="259045"/>
    <xdr:sp macro="" textlink="">
      <xdr:nvSpPr>
        <xdr:cNvPr id="446" name="【認定こども園・幼稚園・保育所】&#10;一人当たり面積該当値テキスト">
          <a:extLst>
            <a:ext uri="{FF2B5EF4-FFF2-40B4-BE49-F238E27FC236}">
              <a16:creationId xmlns:a16="http://schemas.microsoft.com/office/drawing/2014/main" id="{00000000-0008-0000-0E00-0000BE010000}"/>
            </a:ext>
          </a:extLst>
        </xdr:cNvPr>
        <xdr:cNvSpPr txBox="1"/>
      </xdr:nvSpPr>
      <xdr:spPr>
        <a:xfrm>
          <a:off x="22199600"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18542</xdr:rowOff>
    </xdr:from>
    <xdr:to>
      <xdr:col>112</xdr:col>
      <xdr:colOff>38100</xdr:colOff>
      <xdr:row>40</xdr:row>
      <xdr:rowOff>120142</xdr:rowOff>
    </xdr:to>
    <xdr:sp macro="" textlink="">
      <xdr:nvSpPr>
        <xdr:cNvPr id="447" name="楕円 446">
          <a:extLst>
            <a:ext uri="{FF2B5EF4-FFF2-40B4-BE49-F238E27FC236}">
              <a16:creationId xmlns:a16="http://schemas.microsoft.com/office/drawing/2014/main" id="{00000000-0008-0000-0E00-0000BF010000}"/>
            </a:ext>
          </a:extLst>
        </xdr:cNvPr>
        <xdr:cNvSpPr/>
      </xdr:nvSpPr>
      <xdr:spPr>
        <a:xfrm>
          <a:off x="21272500" y="68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62484</xdr:rowOff>
    </xdr:from>
    <xdr:to>
      <xdr:col>116</xdr:col>
      <xdr:colOff>63500</xdr:colOff>
      <xdr:row>40</xdr:row>
      <xdr:rowOff>69342</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flipV="1">
          <a:off x="21323300" y="692048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23114</xdr:rowOff>
    </xdr:from>
    <xdr:to>
      <xdr:col>107</xdr:col>
      <xdr:colOff>101600</xdr:colOff>
      <xdr:row>40</xdr:row>
      <xdr:rowOff>124714</xdr:rowOff>
    </xdr:to>
    <xdr:sp macro="" textlink="">
      <xdr:nvSpPr>
        <xdr:cNvPr id="449" name="楕円 448">
          <a:extLst>
            <a:ext uri="{FF2B5EF4-FFF2-40B4-BE49-F238E27FC236}">
              <a16:creationId xmlns:a16="http://schemas.microsoft.com/office/drawing/2014/main" id="{00000000-0008-0000-0E00-0000C1010000}"/>
            </a:ext>
          </a:extLst>
        </xdr:cNvPr>
        <xdr:cNvSpPr/>
      </xdr:nvSpPr>
      <xdr:spPr>
        <a:xfrm>
          <a:off x="203835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69342</xdr:rowOff>
    </xdr:from>
    <xdr:to>
      <xdr:col>111</xdr:col>
      <xdr:colOff>177800</xdr:colOff>
      <xdr:row>40</xdr:row>
      <xdr:rowOff>73914</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flipV="1">
          <a:off x="20434300" y="692734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100093</xdr:rowOff>
    </xdr:from>
    <xdr:ext cx="469744" cy="259045"/>
    <xdr:sp macro="" textlink="">
      <xdr:nvSpPr>
        <xdr:cNvPr id="451" name="n_1aveValue【認定こども園・幼稚園・保育所】&#10;一人当たり面積">
          <a:extLst>
            <a:ext uri="{FF2B5EF4-FFF2-40B4-BE49-F238E27FC236}">
              <a16:creationId xmlns:a16="http://schemas.microsoft.com/office/drawing/2014/main" id="{00000000-0008-0000-0E00-0000C3010000}"/>
            </a:ext>
          </a:extLst>
        </xdr:cNvPr>
        <xdr:cNvSpPr txBox="1"/>
      </xdr:nvSpPr>
      <xdr:spPr>
        <a:xfrm>
          <a:off x="21075727" y="6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118381</xdr:rowOff>
    </xdr:from>
    <xdr:ext cx="469744" cy="259045"/>
    <xdr:sp macro="" textlink="">
      <xdr:nvSpPr>
        <xdr:cNvPr id="452" name="n_2aveValue【認定こども園・幼稚園・保育所】&#10;一人当たり面積">
          <a:extLst>
            <a:ext uri="{FF2B5EF4-FFF2-40B4-BE49-F238E27FC236}">
              <a16:creationId xmlns:a16="http://schemas.microsoft.com/office/drawing/2014/main" id="{00000000-0008-0000-0E00-0000C4010000}"/>
            </a:ext>
          </a:extLst>
        </xdr:cNvPr>
        <xdr:cNvSpPr txBox="1"/>
      </xdr:nvSpPr>
      <xdr:spPr>
        <a:xfrm>
          <a:off x="201994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129811</xdr:rowOff>
    </xdr:from>
    <xdr:ext cx="469744" cy="259045"/>
    <xdr:sp macro="" textlink="">
      <xdr:nvSpPr>
        <xdr:cNvPr id="453" name="n_3aveValue【認定こども園・幼稚園・保育所】&#10;一人当たり面積">
          <a:extLst>
            <a:ext uri="{FF2B5EF4-FFF2-40B4-BE49-F238E27FC236}">
              <a16:creationId xmlns:a16="http://schemas.microsoft.com/office/drawing/2014/main" id="{00000000-0008-0000-0E00-0000C5010000}"/>
            </a:ext>
          </a:extLst>
        </xdr:cNvPr>
        <xdr:cNvSpPr txBox="1"/>
      </xdr:nvSpPr>
      <xdr:spPr>
        <a:xfrm>
          <a:off x="19310427" y="64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125239</xdr:rowOff>
    </xdr:from>
    <xdr:ext cx="469744" cy="259045"/>
    <xdr:sp macro="" textlink="">
      <xdr:nvSpPr>
        <xdr:cNvPr id="454" name="n_4aveValue【認定こども園・幼稚園・保育所】&#10;一人当たり面積">
          <a:extLst>
            <a:ext uri="{FF2B5EF4-FFF2-40B4-BE49-F238E27FC236}">
              <a16:creationId xmlns:a16="http://schemas.microsoft.com/office/drawing/2014/main" id="{00000000-0008-0000-0E00-0000C6010000}"/>
            </a:ext>
          </a:extLst>
        </xdr:cNvPr>
        <xdr:cNvSpPr txBox="1"/>
      </xdr:nvSpPr>
      <xdr:spPr>
        <a:xfrm>
          <a:off x="184214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111269</xdr:rowOff>
    </xdr:from>
    <xdr:ext cx="469744" cy="259045"/>
    <xdr:sp macro="" textlink="">
      <xdr:nvSpPr>
        <xdr:cNvPr id="455" name="n_1mainValue【認定こども園・幼稚園・保育所】&#10;一人当たり面積">
          <a:extLst>
            <a:ext uri="{FF2B5EF4-FFF2-40B4-BE49-F238E27FC236}">
              <a16:creationId xmlns:a16="http://schemas.microsoft.com/office/drawing/2014/main" id="{00000000-0008-0000-0E00-0000C7010000}"/>
            </a:ext>
          </a:extLst>
        </xdr:cNvPr>
        <xdr:cNvSpPr txBox="1"/>
      </xdr:nvSpPr>
      <xdr:spPr>
        <a:xfrm>
          <a:off x="21075727" y="696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115841</xdr:rowOff>
    </xdr:from>
    <xdr:ext cx="469744" cy="259045"/>
    <xdr:sp macro="" textlink="">
      <xdr:nvSpPr>
        <xdr:cNvPr id="456" name="n_2mainValue【認定こども園・幼稚園・保育所】&#10;一人当たり面積">
          <a:extLst>
            <a:ext uri="{FF2B5EF4-FFF2-40B4-BE49-F238E27FC236}">
              <a16:creationId xmlns:a16="http://schemas.microsoft.com/office/drawing/2014/main" id="{00000000-0008-0000-0E00-0000C8010000}"/>
            </a:ext>
          </a:extLst>
        </xdr:cNvPr>
        <xdr:cNvSpPr txBox="1"/>
      </xdr:nvSpPr>
      <xdr:spPr>
        <a:xfrm>
          <a:off x="20199427" y="697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8" name="【学校施設】&#10;有形固定資産減価償却率グラフ枠">
          <a:extLst>
            <a:ext uri="{FF2B5EF4-FFF2-40B4-BE49-F238E27FC236}">
              <a16:creationId xmlns:a16="http://schemas.microsoft.com/office/drawing/2014/main" id="{00000000-0008-0000-0E00-0000DE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flipV="1">
          <a:off x="16318864" y="951890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480" name="【学校施設】&#10;有形固定資産減価償却率最小値テキスト">
          <a:extLst>
            <a:ext uri="{FF2B5EF4-FFF2-40B4-BE49-F238E27FC236}">
              <a16:creationId xmlns:a16="http://schemas.microsoft.com/office/drawing/2014/main" id="{00000000-0008-0000-0E00-0000E0010000}"/>
            </a:ext>
          </a:extLst>
        </xdr:cNvPr>
        <xdr:cNvSpPr txBox="1"/>
      </xdr:nvSpPr>
      <xdr:spPr>
        <a:xfrm>
          <a:off x="16357600" y="1069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6230600" y="1069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482" name="【学校施設】&#10;有形固定資産減価償却率最大値テキスト">
          <a:extLst>
            <a:ext uri="{FF2B5EF4-FFF2-40B4-BE49-F238E27FC236}">
              <a16:creationId xmlns:a16="http://schemas.microsoft.com/office/drawing/2014/main" id="{00000000-0008-0000-0E00-0000E2010000}"/>
            </a:ext>
          </a:extLst>
        </xdr:cNvPr>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484" name="【学校施設】&#10;有形固定資産減価償却率平均値テキスト">
          <a:extLst>
            <a:ext uri="{FF2B5EF4-FFF2-40B4-BE49-F238E27FC236}">
              <a16:creationId xmlns:a16="http://schemas.microsoft.com/office/drawing/2014/main" id="{00000000-0008-0000-0E00-0000E4010000}"/>
            </a:ext>
          </a:extLst>
        </xdr:cNvPr>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14541500" y="1005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488" name="フローチャート: 判断 487">
          <a:extLst>
            <a:ext uri="{FF2B5EF4-FFF2-40B4-BE49-F238E27FC236}">
              <a16:creationId xmlns:a16="http://schemas.microsoft.com/office/drawing/2014/main" id="{00000000-0008-0000-0E00-0000E8010000}"/>
            </a:ext>
          </a:extLst>
        </xdr:cNvPr>
        <xdr:cNvSpPr/>
      </xdr:nvSpPr>
      <xdr:spPr>
        <a:xfrm>
          <a:off x="13652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489" name="フローチャート: 判断 488">
          <a:extLst>
            <a:ext uri="{FF2B5EF4-FFF2-40B4-BE49-F238E27FC236}">
              <a16:creationId xmlns:a16="http://schemas.microsoft.com/office/drawing/2014/main" id="{00000000-0008-0000-0E00-0000E9010000}"/>
            </a:ext>
          </a:extLst>
        </xdr:cNvPr>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54356</xdr:rowOff>
    </xdr:from>
    <xdr:to>
      <xdr:col>85</xdr:col>
      <xdr:colOff>177800</xdr:colOff>
      <xdr:row>57</xdr:row>
      <xdr:rowOff>155956</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16268700" y="982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77233</xdr:rowOff>
    </xdr:from>
    <xdr:ext cx="405111" cy="259045"/>
    <xdr:sp macro="" textlink="">
      <xdr:nvSpPr>
        <xdr:cNvPr id="496" name="【学校施設】&#10;有形固定資産減価償却率該当値テキスト">
          <a:extLst>
            <a:ext uri="{FF2B5EF4-FFF2-40B4-BE49-F238E27FC236}">
              <a16:creationId xmlns:a16="http://schemas.microsoft.com/office/drawing/2014/main" id="{00000000-0008-0000-0E00-0000F0010000}"/>
            </a:ext>
          </a:extLst>
        </xdr:cNvPr>
        <xdr:cNvSpPr txBox="1"/>
      </xdr:nvSpPr>
      <xdr:spPr>
        <a:xfrm>
          <a:off x="16357600" y="9678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8636</xdr:rowOff>
    </xdr:from>
    <xdr:to>
      <xdr:col>81</xdr:col>
      <xdr:colOff>101600</xdr:colOff>
      <xdr:row>57</xdr:row>
      <xdr:rowOff>110236</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15430500" y="978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59436</xdr:rowOff>
    </xdr:from>
    <xdr:to>
      <xdr:col>85</xdr:col>
      <xdr:colOff>127000</xdr:colOff>
      <xdr:row>57</xdr:row>
      <xdr:rowOff>105156</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5481300" y="983208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132080</xdr:rowOff>
    </xdr:from>
    <xdr:to>
      <xdr:col>76</xdr:col>
      <xdr:colOff>165100</xdr:colOff>
      <xdr:row>57</xdr:row>
      <xdr:rowOff>62230</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14541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11430</xdr:rowOff>
    </xdr:from>
    <xdr:to>
      <xdr:col>81</xdr:col>
      <xdr:colOff>50800</xdr:colOff>
      <xdr:row>57</xdr:row>
      <xdr:rowOff>59436</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4592300" y="978408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501" name="n_1aveValue【学校施設】&#10;有形固定資産減価償却率">
          <a:extLst>
            <a:ext uri="{FF2B5EF4-FFF2-40B4-BE49-F238E27FC236}">
              <a16:creationId xmlns:a16="http://schemas.microsoft.com/office/drawing/2014/main" id="{00000000-0008-0000-0E00-0000F5010000}"/>
            </a:ext>
          </a:extLst>
        </xdr:cNvPr>
        <xdr:cNvSpPr txBox="1"/>
      </xdr:nvSpPr>
      <xdr:spPr>
        <a:xfrm>
          <a:off x="15266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32783</xdr:rowOff>
    </xdr:from>
    <xdr:ext cx="405111" cy="259045"/>
    <xdr:sp macro="" textlink="">
      <xdr:nvSpPr>
        <xdr:cNvPr id="502" name="n_2aveValue【学校施設】&#10;有形固定資産減価償却率">
          <a:extLst>
            <a:ext uri="{FF2B5EF4-FFF2-40B4-BE49-F238E27FC236}">
              <a16:creationId xmlns:a16="http://schemas.microsoft.com/office/drawing/2014/main" id="{00000000-0008-0000-0E00-0000F6010000}"/>
            </a:ext>
          </a:extLst>
        </xdr:cNvPr>
        <xdr:cNvSpPr txBox="1"/>
      </xdr:nvSpPr>
      <xdr:spPr>
        <a:xfrm>
          <a:off x="14389744" y="1014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35323</xdr:rowOff>
    </xdr:from>
    <xdr:ext cx="405111" cy="259045"/>
    <xdr:sp macro="" textlink="">
      <xdr:nvSpPr>
        <xdr:cNvPr id="503" name="n_3aveValue【学校施設】&#10;有形固定資産減価償却率">
          <a:extLst>
            <a:ext uri="{FF2B5EF4-FFF2-40B4-BE49-F238E27FC236}">
              <a16:creationId xmlns:a16="http://schemas.microsoft.com/office/drawing/2014/main" id="{00000000-0008-0000-0E00-0000F7010000}"/>
            </a:ext>
          </a:extLst>
        </xdr:cNvPr>
        <xdr:cNvSpPr txBox="1"/>
      </xdr:nvSpPr>
      <xdr:spPr>
        <a:xfrm>
          <a:off x="13500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21607</xdr:rowOff>
    </xdr:from>
    <xdr:ext cx="405111" cy="259045"/>
    <xdr:sp macro="" textlink="">
      <xdr:nvSpPr>
        <xdr:cNvPr id="504" name="n_4aveValue【学校施設】&#10;有形固定資産減価償却率">
          <a:extLst>
            <a:ext uri="{FF2B5EF4-FFF2-40B4-BE49-F238E27FC236}">
              <a16:creationId xmlns:a16="http://schemas.microsoft.com/office/drawing/2014/main" id="{00000000-0008-0000-0E00-0000F8010000}"/>
            </a:ext>
          </a:extLst>
        </xdr:cNvPr>
        <xdr:cNvSpPr txBox="1"/>
      </xdr:nvSpPr>
      <xdr:spPr>
        <a:xfrm>
          <a:off x="12611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126763</xdr:rowOff>
    </xdr:from>
    <xdr:ext cx="405111" cy="259045"/>
    <xdr:sp macro="" textlink="">
      <xdr:nvSpPr>
        <xdr:cNvPr id="505" name="n_1mainValue【学校施設】&#10;有形固定資産減価償却率">
          <a:extLst>
            <a:ext uri="{FF2B5EF4-FFF2-40B4-BE49-F238E27FC236}">
              <a16:creationId xmlns:a16="http://schemas.microsoft.com/office/drawing/2014/main" id="{00000000-0008-0000-0E00-0000F9010000}"/>
            </a:ext>
          </a:extLst>
        </xdr:cNvPr>
        <xdr:cNvSpPr txBox="1"/>
      </xdr:nvSpPr>
      <xdr:spPr>
        <a:xfrm>
          <a:off x="15266044" y="955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78757</xdr:rowOff>
    </xdr:from>
    <xdr:ext cx="405111" cy="259045"/>
    <xdr:sp macro="" textlink="">
      <xdr:nvSpPr>
        <xdr:cNvPr id="506" name="n_2mainValue【学校施設】&#10;有形固定資産減価償却率">
          <a:extLst>
            <a:ext uri="{FF2B5EF4-FFF2-40B4-BE49-F238E27FC236}">
              <a16:creationId xmlns:a16="http://schemas.microsoft.com/office/drawing/2014/main" id="{00000000-0008-0000-0E00-0000FA010000}"/>
            </a:ext>
          </a:extLst>
        </xdr:cNvPr>
        <xdr:cNvSpPr txBox="1"/>
      </xdr:nvSpPr>
      <xdr:spPr>
        <a:xfrm>
          <a:off x="143897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9" name="【学校施設】&#10;一人当たり面積グラフ枠">
          <a:extLst>
            <a:ext uri="{FF2B5EF4-FFF2-40B4-BE49-F238E27FC236}">
              <a16:creationId xmlns:a16="http://schemas.microsoft.com/office/drawing/2014/main" id="{00000000-0008-0000-0E00-00001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flipV="1">
          <a:off x="22160864" y="9595294"/>
          <a:ext cx="0" cy="1237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531" name="【学校施設】&#10;一人当たり面積最小値テキスト">
          <a:extLst>
            <a:ext uri="{FF2B5EF4-FFF2-40B4-BE49-F238E27FC236}">
              <a16:creationId xmlns:a16="http://schemas.microsoft.com/office/drawing/2014/main" id="{00000000-0008-0000-0E00-000013020000}"/>
            </a:ext>
          </a:extLst>
        </xdr:cNvPr>
        <xdr:cNvSpPr txBox="1"/>
      </xdr:nvSpPr>
      <xdr:spPr>
        <a:xfrm>
          <a:off x="22199600"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22072600" y="1083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533" name="【学校施設】&#10;一人当たり面積最大値テキスト">
          <a:extLst>
            <a:ext uri="{FF2B5EF4-FFF2-40B4-BE49-F238E27FC236}">
              <a16:creationId xmlns:a16="http://schemas.microsoft.com/office/drawing/2014/main" id="{00000000-0008-0000-0E00-000015020000}"/>
            </a:ext>
          </a:extLst>
        </xdr:cNvPr>
        <xdr:cNvSpPr txBox="1"/>
      </xdr:nvSpPr>
      <xdr:spPr>
        <a:xfrm>
          <a:off x="22199600" y="937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22072600" y="959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118762</xdr:rowOff>
    </xdr:from>
    <xdr:ext cx="469744" cy="259045"/>
    <xdr:sp macro="" textlink="">
      <xdr:nvSpPr>
        <xdr:cNvPr id="535" name="【学校施設】&#10;一人当たり面積平均値テキスト">
          <a:extLst>
            <a:ext uri="{FF2B5EF4-FFF2-40B4-BE49-F238E27FC236}">
              <a16:creationId xmlns:a16="http://schemas.microsoft.com/office/drawing/2014/main" id="{00000000-0008-0000-0E00-000017020000}"/>
            </a:ext>
          </a:extLst>
        </xdr:cNvPr>
        <xdr:cNvSpPr txBox="1"/>
      </xdr:nvSpPr>
      <xdr:spPr>
        <a:xfrm>
          <a:off x="22199600" y="10405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21272500" y="105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20383500" y="105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9494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8605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84074</xdr:rowOff>
    </xdr:from>
    <xdr:to>
      <xdr:col>116</xdr:col>
      <xdr:colOff>114300</xdr:colOff>
      <xdr:row>63</xdr:row>
      <xdr:rowOff>14224</xdr:rowOff>
    </xdr:to>
    <xdr:sp macro="" textlink="">
      <xdr:nvSpPr>
        <xdr:cNvPr id="546" name="楕円 545">
          <a:extLst>
            <a:ext uri="{FF2B5EF4-FFF2-40B4-BE49-F238E27FC236}">
              <a16:creationId xmlns:a16="http://schemas.microsoft.com/office/drawing/2014/main" id="{00000000-0008-0000-0E00-000022020000}"/>
            </a:ext>
          </a:extLst>
        </xdr:cNvPr>
        <xdr:cNvSpPr/>
      </xdr:nvSpPr>
      <xdr:spPr>
        <a:xfrm>
          <a:off x="221107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170451</xdr:rowOff>
    </xdr:from>
    <xdr:ext cx="469744" cy="259045"/>
    <xdr:sp macro="" textlink="">
      <xdr:nvSpPr>
        <xdr:cNvPr id="547" name="【学校施設】&#10;一人当たり面積該当値テキスト">
          <a:extLst>
            <a:ext uri="{FF2B5EF4-FFF2-40B4-BE49-F238E27FC236}">
              <a16:creationId xmlns:a16="http://schemas.microsoft.com/office/drawing/2014/main" id="{00000000-0008-0000-0E00-000023020000}"/>
            </a:ext>
          </a:extLst>
        </xdr:cNvPr>
        <xdr:cNvSpPr txBox="1"/>
      </xdr:nvSpPr>
      <xdr:spPr>
        <a:xfrm>
          <a:off x="22199600" y="1062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90742</xdr:rowOff>
    </xdr:from>
    <xdr:to>
      <xdr:col>112</xdr:col>
      <xdr:colOff>38100</xdr:colOff>
      <xdr:row>63</xdr:row>
      <xdr:rowOff>20892</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21272500" y="1072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134874</xdr:rowOff>
    </xdr:from>
    <xdr:to>
      <xdr:col>116</xdr:col>
      <xdr:colOff>63500</xdr:colOff>
      <xdr:row>62</xdr:row>
      <xdr:rowOff>141542</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flipV="1">
          <a:off x="21323300" y="10764774"/>
          <a:ext cx="8382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96647</xdr:rowOff>
    </xdr:from>
    <xdr:to>
      <xdr:col>107</xdr:col>
      <xdr:colOff>101600</xdr:colOff>
      <xdr:row>63</xdr:row>
      <xdr:rowOff>26797</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20383500" y="1072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141542</xdr:rowOff>
    </xdr:from>
    <xdr:to>
      <xdr:col>111</xdr:col>
      <xdr:colOff>177800</xdr:colOff>
      <xdr:row>62</xdr:row>
      <xdr:rowOff>147447</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flipV="1">
          <a:off x="20434300" y="10771442"/>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45420</xdr:rowOff>
    </xdr:from>
    <xdr:ext cx="469744" cy="259045"/>
    <xdr:sp macro="" textlink="">
      <xdr:nvSpPr>
        <xdr:cNvPr id="552" name="n_1aveValue【学校施設】&#10;一人当たり面積">
          <a:extLst>
            <a:ext uri="{FF2B5EF4-FFF2-40B4-BE49-F238E27FC236}">
              <a16:creationId xmlns:a16="http://schemas.microsoft.com/office/drawing/2014/main" id="{00000000-0008-0000-0E00-000028020000}"/>
            </a:ext>
          </a:extLst>
        </xdr:cNvPr>
        <xdr:cNvSpPr txBox="1"/>
      </xdr:nvSpPr>
      <xdr:spPr>
        <a:xfrm>
          <a:off x="21075727" y="1033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45800</xdr:rowOff>
    </xdr:from>
    <xdr:ext cx="469744" cy="259045"/>
    <xdr:sp macro="" textlink="">
      <xdr:nvSpPr>
        <xdr:cNvPr id="553" name="n_2aveValue【学校施設】&#10;一人当たり面積">
          <a:extLst>
            <a:ext uri="{FF2B5EF4-FFF2-40B4-BE49-F238E27FC236}">
              <a16:creationId xmlns:a16="http://schemas.microsoft.com/office/drawing/2014/main" id="{00000000-0008-0000-0E00-000029020000}"/>
            </a:ext>
          </a:extLst>
        </xdr:cNvPr>
        <xdr:cNvSpPr txBox="1"/>
      </xdr:nvSpPr>
      <xdr:spPr>
        <a:xfrm>
          <a:off x="20199427" y="1033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52849</xdr:rowOff>
    </xdr:from>
    <xdr:ext cx="469744" cy="259045"/>
    <xdr:sp macro="" textlink="">
      <xdr:nvSpPr>
        <xdr:cNvPr id="554" name="n_3aveValue【学校施設】&#10;一人当たり面積">
          <a:extLst>
            <a:ext uri="{FF2B5EF4-FFF2-40B4-BE49-F238E27FC236}">
              <a16:creationId xmlns:a16="http://schemas.microsoft.com/office/drawing/2014/main" id="{00000000-0008-0000-0E00-00002A020000}"/>
            </a:ext>
          </a:extLst>
        </xdr:cNvPr>
        <xdr:cNvSpPr txBox="1"/>
      </xdr:nvSpPr>
      <xdr:spPr>
        <a:xfrm>
          <a:off x="193104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55707</xdr:rowOff>
    </xdr:from>
    <xdr:ext cx="469744" cy="259045"/>
    <xdr:sp macro="" textlink="">
      <xdr:nvSpPr>
        <xdr:cNvPr id="555" name="n_4aveValue【学校施設】&#10;一人当たり面積">
          <a:extLst>
            <a:ext uri="{FF2B5EF4-FFF2-40B4-BE49-F238E27FC236}">
              <a16:creationId xmlns:a16="http://schemas.microsoft.com/office/drawing/2014/main" id="{00000000-0008-0000-0E00-00002B020000}"/>
            </a:ext>
          </a:extLst>
        </xdr:cNvPr>
        <xdr:cNvSpPr txBox="1"/>
      </xdr:nvSpPr>
      <xdr:spPr>
        <a:xfrm>
          <a:off x="18421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12019</xdr:rowOff>
    </xdr:from>
    <xdr:ext cx="469744" cy="259045"/>
    <xdr:sp macro="" textlink="">
      <xdr:nvSpPr>
        <xdr:cNvPr id="556" name="n_1mainValue【学校施設】&#10;一人当たり面積">
          <a:extLst>
            <a:ext uri="{FF2B5EF4-FFF2-40B4-BE49-F238E27FC236}">
              <a16:creationId xmlns:a16="http://schemas.microsoft.com/office/drawing/2014/main" id="{00000000-0008-0000-0E00-00002C020000}"/>
            </a:ext>
          </a:extLst>
        </xdr:cNvPr>
        <xdr:cNvSpPr txBox="1"/>
      </xdr:nvSpPr>
      <xdr:spPr>
        <a:xfrm>
          <a:off x="21075727" y="1081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17924</xdr:rowOff>
    </xdr:from>
    <xdr:ext cx="469744" cy="259045"/>
    <xdr:sp macro="" textlink="">
      <xdr:nvSpPr>
        <xdr:cNvPr id="557" name="n_2mainValue【学校施設】&#10;一人当たり面積">
          <a:extLst>
            <a:ext uri="{FF2B5EF4-FFF2-40B4-BE49-F238E27FC236}">
              <a16:creationId xmlns:a16="http://schemas.microsoft.com/office/drawing/2014/main" id="{00000000-0008-0000-0E00-00002D020000}"/>
            </a:ext>
          </a:extLst>
        </xdr:cNvPr>
        <xdr:cNvSpPr txBox="1"/>
      </xdr:nvSpPr>
      <xdr:spPr>
        <a:xfrm>
          <a:off x="20199427" y="1081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児童館】&#10;有形固定資産減価償却率グラフ枠">
          <a:extLst>
            <a:ext uri="{FF2B5EF4-FFF2-40B4-BE49-F238E27FC236}">
              <a16:creationId xmlns:a16="http://schemas.microsoft.com/office/drawing/2014/main" id="{00000000-0008-0000-0E00-00004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168729</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flipV="1">
          <a:off x="16318864" y="1343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84" name="【児童館】&#10;有形固定資産減価償却率最小値テキスト">
          <a:extLst>
            <a:ext uri="{FF2B5EF4-FFF2-40B4-BE49-F238E27FC236}">
              <a16:creationId xmlns:a16="http://schemas.microsoft.com/office/drawing/2014/main" id="{00000000-0008-0000-0E00-000048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340478" cy="259045"/>
    <xdr:sp macro="" textlink="">
      <xdr:nvSpPr>
        <xdr:cNvPr id="586" name="【児童館】&#10;有形固定資産減価償却率最大値テキスト">
          <a:extLst>
            <a:ext uri="{FF2B5EF4-FFF2-40B4-BE49-F238E27FC236}">
              <a16:creationId xmlns:a16="http://schemas.microsoft.com/office/drawing/2014/main" id="{00000000-0008-0000-0E00-00004A020000}"/>
            </a:ext>
          </a:extLst>
        </xdr:cNvPr>
        <xdr:cNvSpPr txBox="1"/>
      </xdr:nvSpPr>
      <xdr:spPr>
        <a:xfrm>
          <a:off x="16357600" y="132109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588" name="【児童館】&#10;有形固定資産減価償却率平均値テキスト">
          <a:extLst>
            <a:ext uri="{FF2B5EF4-FFF2-40B4-BE49-F238E27FC236}">
              <a16:creationId xmlns:a16="http://schemas.microsoft.com/office/drawing/2014/main" id="{00000000-0008-0000-0E00-00004C020000}"/>
            </a:ext>
          </a:extLst>
        </xdr:cNvPr>
        <xdr:cNvSpPr txBox="1"/>
      </xdr:nvSpPr>
      <xdr:spPr>
        <a:xfrm>
          <a:off x="16357600" y="1403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589" name="フローチャート: 判断 588">
          <a:extLst>
            <a:ext uri="{FF2B5EF4-FFF2-40B4-BE49-F238E27FC236}">
              <a16:creationId xmlns:a16="http://schemas.microsoft.com/office/drawing/2014/main" id="{00000000-0008-0000-0E00-00004D020000}"/>
            </a:ext>
          </a:extLst>
        </xdr:cNvPr>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590" name="フローチャート: 判断 589">
          <a:extLst>
            <a:ext uri="{FF2B5EF4-FFF2-40B4-BE49-F238E27FC236}">
              <a16:creationId xmlns:a16="http://schemas.microsoft.com/office/drawing/2014/main" id="{00000000-0008-0000-0E00-00004E020000}"/>
            </a:ext>
          </a:extLst>
        </xdr:cNvPr>
        <xdr:cNvSpPr/>
      </xdr:nvSpPr>
      <xdr:spPr>
        <a:xfrm>
          <a:off x="1543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77107</xdr:rowOff>
    </xdr:from>
    <xdr:to>
      <xdr:col>76</xdr:col>
      <xdr:colOff>165100</xdr:colOff>
      <xdr:row>83</xdr:row>
      <xdr:rowOff>7257</xdr:rowOff>
    </xdr:to>
    <xdr:sp macro="" textlink="">
      <xdr:nvSpPr>
        <xdr:cNvPr id="591" name="フローチャート: 判断 590">
          <a:extLst>
            <a:ext uri="{FF2B5EF4-FFF2-40B4-BE49-F238E27FC236}">
              <a16:creationId xmlns:a16="http://schemas.microsoft.com/office/drawing/2014/main" id="{00000000-0008-0000-0E00-00004F020000}"/>
            </a:ext>
          </a:extLst>
        </xdr:cNvPr>
        <xdr:cNvSpPr/>
      </xdr:nvSpPr>
      <xdr:spPr>
        <a:xfrm>
          <a:off x="14541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37919</xdr:rowOff>
    </xdr:from>
    <xdr:to>
      <xdr:col>72</xdr:col>
      <xdr:colOff>38100</xdr:colOff>
      <xdr:row>82</xdr:row>
      <xdr:rowOff>139519</xdr:rowOff>
    </xdr:to>
    <xdr:sp macro="" textlink="">
      <xdr:nvSpPr>
        <xdr:cNvPr id="592" name="フローチャート: 判断 591">
          <a:extLst>
            <a:ext uri="{FF2B5EF4-FFF2-40B4-BE49-F238E27FC236}">
              <a16:creationId xmlns:a16="http://schemas.microsoft.com/office/drawing/2014/main" id="{00000000-0008-0000-0E00-000050020000}"/>
            </a:ext>
          </a:extLst>
        </xdr:cNvPr>
        <xdr:cNvSpPr/>
      </xdr:nvSpPr>
      <xdr:spPr>
        <a:xfrm>
          <a:off x="13652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593" name="フローチャート: 判断 592">
          <a:extLst>
            <a:ext uri="{FF2B5EF4-FFF2-40B4-BE49-F238E27FC236}">
              <a16:creationId xmlns:a16="http://schemas.microsoft.com/office/drawing/2014/main" id="{00000000-0008-0000-0E00-000051020000}"/>
            </a:ext>
          </a:extLst>
        </xdr:cNvPr>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68943</xdr:rowOff>
    </xdr:from>
    <xdr:to>
      <xdr:col>85</xdr:col>
      <xdr:colOff>177800</xdr:colOff>
      <xdr:row>84</xdr:row>
      <xdr:rowOff>170543</xdr:rowOff>
    </xdr:to>
    <xdr:sp macro="" textlink="">
      <xdr:nvSpPr>
        <xdr:cNvPr id="599" name="楕円 598">
          <a:extLst>
            <a:ext uri="{FF2B5EF4-FFF2-40B4-BE49-F238E27FC236}">
              <a16:creationId xmlns:a16="http://schemas.microsoft.com/office/drawing/2014/main" id="{00000000-0008-0000-0E00-000057020000}"/>
            </a:ext>
          </a:extLst>
        </xdr:cNvPr>
        <xdr:cNvSpPr/>
      </xdr:nvSpPr>
      <xdr:spPr>
        <a:xfrm>
          <a:off x="162687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47370</xdr:rowOff>
    </xdr:from>
    <xdr:ext cx="405111" cy="259045"/>
    <xdr:sp macro="" textlink="">
      <xdr:nvSpPr>
        <xdr:cNvPr id="600" name="【児童館】&#10;有形固定資産減価償却率該当値テキスト">
          <a:extLst>
            <a:ext uri="{FF2B5EF4-FFF2-40B4-BE49-F238E27FC236}">
              <a16:creationId xmlns:a16="http://schemas.microsoft.com/office/drawing/2014/main" id="{00000000-0008-0000-0E00-000058020000}"/>
            </a:ext>
          </a:extLst>
        </xdr:cNvPr>
        <xdr:cNvSpPr txBox="1"/>
      </xdr:nvSpPr>
      <xdr:spPr>
        <a:xfrm>
          <a:off x="16357600" y="1444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36286</xdr:rowOff>
    </xdr:from>
    <xdr:to>
      <xdr:col>81</xdr:col>
      <xdr:colOff>101600</xdr:colOff>
      <xdr:row>84</xdr:row>
      <xdr:rowOff>137886</xdr:rowOff>
    </xdr:to>
    <xdr:sp macro="" textlink="">
      <xdr:nvSpPr>
        <xdr:cNvPr id="601" name="楕円 600">
          <a:extLst>
            <a:ext uri="{FF2B5EF4-FFF2-40B4-BE49-F238E27FC236}">
              <a16:creationId xmlns:a16="http://schemas.microsoft.com/office/drawing/2014/main" id="{00000000-0008-0000-0E00-000059020000}"/>
            </a:ext>
          </a:extLst>
        </xdr:cNvPr>
        <xdr:cNvSpPr/>
      </xdr:nvSpPr>
      <xdr:spPr>
        <a:xfrm>
          <a:off x="15430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87086</xdr:rowOff>
    </xdr:from>
    <xdr:to>
      <xdr:col>85</xdr:col>
      <xdr:colOff>127000</xdr:colOff>
      <xdr:row>84</xdr:row>
      <xdr:rowOff>119743</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a:off x="15481300" y="144888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3629</xdr:rowOff>
    </xdr:from>
    <xdr:to>
      <xdr:col>76</xdr:col>
      <xdr:colOff>165100</xdr:colOff>
      <xdr:row>84</xdr:row>
      <xdr:rowOff>105229</xdr:rowOff>
    </xdr:to>
    <xdr:sp macro="" textlink="">
      <xdr:nvSpPr>
        <xdr:cNvPr id="603" name="楕円 602">
          <a:extLst>
            <a:ext uri="{FF2B5EF4-FFF2-40B4-BE49-F238E27FC236}">
              <a16:creationId xmlns:a16="http://schemas.microsoft.com/office/drawing/2014/main" id="{00000000-0008-0000-0E00-00005B020000}"/>
            </a:ext>
          </a:extLst>
        </xdr:cNvPr>
        <xdr:cNvSpPr/>
      </xdr:nvSpPr>
      <xdr:spPr>
        <a:xfrm>
          <a:off x="14541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54429</xdr:rowOff>
    </xdr:from>
    <xdr:to>
      <xdr:col>81</xdr:col>
      <xdr:colOff>50800</xdr:colOff>
      <xdr:row>84</xdr:row>
      <xdr:rowOff>87086</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a:off x="14592300" y="14456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71138</xdr:rowOff>
    </xdr:from>
    <xdr:ext cx="405111" cy="259045"/>
    <xdr:sp macro="" textlink="">
      <xdr:nvSpPr>
        <xdr:cNvPr id="605" name="n_1aveValue【児童館】&#10;有形固定資産減価償却率">
          <a:extLst>
            <a:ext uri="{FF2B5EF4-FFF2-40B4-BE49-F238E27FC236}">
              <a16:creationId xmlns:a16="http://schemas.microsoft.com/office/drawing/2014/main" id="{00000000-0008-0000-0E00-00005D020000}"/>
            </a:ext>
          </a:extLst>
        </xdr:cNvPr>
        <xdr:cNvSpPr txBox="1"/>
      </xdr:nvSpPr>
      <xdr:spPr>
        <a:xfrm>
          <a:off x="152660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23784</xdr:rowOff>
    </xdr:from>
    <xdr:ext cx="405111" cy="259045"/>
    <xdr:sp macro="" textlink="">
      <xdr:nvSpPr>
        <xdr:cNvPr id="606" name="n_2aveValue【児童館】&#10;有形固定資産減価償却率">
          <a:extLst>
            <a:ext uri="{FF2B5EF4-FFF2-40B4-BE49-F238E27FC236}">
              <a16:creationId xmlns:a16="http://schemas.microsoft.com/office/drawing/2014/main" id="{00000000-0008-0000-0E00-00005E020000}"/>
            </a:ext>
          </a:extLst>
        </xdr:cNvPr>
        <xdr:cNvSpPr txBox="1"/>
      </xdr:nvSpPr>
      <xdr:spPr>
        <a:xfrm>
          <a:off x="14389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156046</xdr:rowOff>
    </xdr:from>
    <xdr:ext cx="405111" cy="259045"/>
    <xdr:sp macro="" textlink="">
      <xdr:nvSpPr>
        <xdr:cNvPr id="607" name="n_3aveValue【児童館】&#10;有形固定資産減価償却率">
          <a:extLst>
            <a:ext uri="{FF2B5EF4-FFF2-40B4-BE49-F238E27FC236}">
              <a16:creationId xmlns:a16="http://schemas.microsoft.com/office/drawing/2014/main" id="{00000000-0008-0000-0E00-00005F020000}"/>
            </a:ext>
          </a:extLst>
        </xdr:cNvPr>
        <xdr:cNvSpPr txBox="1"/>
      </xdr:nvSpPr>
      <xdr:spPr>
        <a:xfrm>
          <a:off x="13500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608" name="n_4aveValue【児童館】&#10;有形固定資産減価償却率">
          <a:extLst>
            <a:ext uri="{FF2B5EF4-FFF2-40B4-BE49-F238E27FC236}">
              <a16:creationId xmlns:a16="http://schemas.microsoft.com/office/drawing/2014/main" id="{00000000-0008-0000-0E00-000060020000}"/>
            </a:ext>
          </a:extLst>
        </xdr:cNvPr>
        <xdr:cNvSpPr txBox="1"/>
      </xdr:nvSpPr>
      <xdr:spPr>
        <a:xfrm>
          <a:off x="12611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129013</xdr:rowOff>
    </xdr:from>
    <xdr:ext cx="405111" cy="259045"/>
    <xdr:sp macro="" textlink="">
      <xdr:nvSpPr>
        <xdr:cNvPr id="609" name="n_1mainValue【児童館】&#10;有形固定資産減価償却率">
          <a:extLst>
            <a:ext uri="{FF2B5EF4-FFF2-40B4-BE49-F238E27FC236}">
              <a16:creationId xmlns:a16="http://schemas.microsoft.com/office/drawing/2014/main" id="{00000000-0008-0000-0E00-000061020000}"/>
            </a:ext>
          </a:extLst>
        </xdr:cNvPr>
        <xdr:cNvSpPr txBox="1"/>
      </xdr:nvSpPr>
      <xdr:spPr>
        <a:xfrm>
          <a:off x="15266044" y="1453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96356</xdr:rowOff>
    </xdr:from>
    <xdr:ext cx="405111" cy="259045"/>
    <xdr:sp macro="" textlink="">
      <xdr:nvSpPr>
        <xdr:cNvPr id="610" name="n_2mainValue【児童館】&#10;有形固定資産減価償却率">
          <a:extLst>
            <a:ext uri="{FF2B5EF4-FFF2-40B4-BE49-F238E27FC236}">
              <a16:creationId xmlns:a16="http://schemas.microsoft.com/office/drawing/2014/main" id="{00000000-0008-0000-0E00-000062020000}"/>
            </a:ext>
          </a:extLst>
        </xdr:cNvPr>
        <xdr:cNvSpPr txBox="1"/>
      </xdr:nvSpPr>
      <xdr:spPr>
        <a:xfrm>
          <a:off x="14389744" y="1449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5" name="【児童館】&#10;一人当たり面積グラフ枠">
          <a:extLst>
            <a:ext uri="{FF2B5EF4-FFF2-40B4-BE49-F238E27FC236}">
              <a16:creationId xmlns:a16="http://schemas.microsoft.com/office/drawing/2014/main" id="{00000000-0008-0000-0E00-00007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146957</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flipV="1">
          <a:off x="22160864" y="13454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637" name="【児童館】&#10;一人当たり面積最小値テキスト">
          <a:extLst>
            <a:ext uri="{FF2B5EF4-FFF2-40B4-BE49-F238E27FC236}">
              <a16:creationId xmlns:a16="http://schemas.microsoft.com/office/drawing/2014/main" id="{00000000-0008-0000-0E00-00007D020000}"/>
            </a:ext>
          </a:extLst>
        </xdr:cNvPr>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639" name="【児童館】&#10;一人当たり面積最大値テキスト">
          <a:extLst>
            <a:ext uri="{FF2B5EF4-FFF2-40B4-BE49-F238E27FC236}">
              <a16:creationId xmlns:a16="http://schemas.microsoft.com/office/drawing/2014/main" id="{00000000-0008-0000-0E00-00007F020000}"/>
            </a:ext>
          </a:extLst>
        </xdr:cNvPr>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168020</xdr:rowOff>
    </xdr:from>
    <xdr:ext cx="469744" cy="259045"/>
    <xdr:sp macro="" textlink="">
      <xdr:nvSpPr>
        <xdr:cNvPr id="641" name="【児童館】&#10;一人当たり面積平均値テキスト">
          <a:extLst>
            <a:ext uri="{FF2B5EF4-FFF2-40B4-BE49-F238E27FC236}">
              <a16:creationId xmlns:a16="http://schemas.microsoft.com/office/drawing/2014/main" id="{00000000-0008-0000-0E00-000081020000}"/>
            </a:ext>
          </a:extLst>
        </xdr:cNvPr>
        <xdr:cNvSpPr txBox="1"/>
      </xdr:nvSpPr>
      <xdr:spPr>
        <a:xfrm>
          <a:off x="22199600" y="14398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145143</xdr:rowOff>
    </xdr:from>
    <xdr:to>
      <xdr:col>116</xdr:col>
      <xdr:colOff>114300</xdr:colOff>
      <xdr:row>85</xdr:row>
      <xdr:rowOff>75293</xdr:rowOff>
    </xdr:to>
    <xdr:sp macro="" textlink="">
      <xdr:nvSpPr>
        <xdr:cNvPr id="642" name="フローチャート: 判断 641">
          <a:extLst>
            <a:ext uri="{FF2B5EF4-FFF2-40B4-BE49-F238E27FC236}">
              <a16:creationId xmlns:a16="http://schemas.microsoft.com/office/drawing/2014/main" id="{00000000-0008-0000-0E00-000082020000}"/>
            </a:ext>
          </a:extLst>
        </xdr:cNvPr>
        <xdr:cNvSpPr/>
      </xdr:nvSpPr>
      <xdr:spPr>
        <a:xfrm>
          <a:off x="22110700" y="1454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156029</xdr:rowOff>
    </xdr:from>
    <xdr:to>
      <xdr:col>112</xdr:col>
      <xdr:colOff>38100</xdr:colOff>
      <xdr:row>85</xdr:row>
      <xdr:rowOff>86179</xdr:rowOff>
    </xdr:to>
    <xdr:sp macro="" textlink="">
      <xdr:nvSpPr>
        <xdr:cNvPr id="643" name="フローチャート: 判断 642">
          <a:extLst>
            <a:ext uri="{FF2B5EF4-FFF2-40B4-BE49-F238E27FC236}">
              <a16:creationId xmlns:a16="http://schemas.microsoft.com/office/drawing/2014/main" id="{00000000-0008-0000-0E00-000083020000}"/>
            </a:ext>
          </a:extLst>
        </xdr:cNvPr>
        <xdr:cNvSpPr/>
      </xdr:nvSpPr>
      <xdr:spPr>
        <a:xfrm>
          <a:off x="212725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644" name="フローチャート: 判断 643">
          <a:extLst>
            <a:ext uri="{FF2B5EF4-FFF2-40B4-BE49-F238E27FC236}">
              <a16:creationId xmlns:a16="http://schemas.microsoft.com/office/drawing/2014/main" id="{00000000-0008-0000-0E00-000084020000}"/>
            </a:ext>
          </a:extLst>
        </xdr:cNvPr>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123371</xdr:rowOff>
    </xdr:from>
    <xdr:to>
      <xdr:col>102</xdr:col>
      <xdr:colOff>165100</xdr:colOff>
      <xdr:row>85</xdr:row>
      <xdr:rowOff>53521</xdr:rowOff>
    </xdr:to>
    <xdr:sp macro="" textlink="">
      <xdr:nvSpPr>
        <xdr:cNvPr id="645" name="フローチャート: 判断 644">
          <a:extLst>
            <a:ext uri="{FF2B5EF4-FFF2-40B4-BE49-F238E27FC236}">
              <a16:creationId xmlns:a16="http://schemas.microsoft.com/office/drawing/2014/main" id="{00000000-0008-0000-0E00-000085020000}"/>
            </a:ext>
          </a:extLst>
        </xdr:cNvPr>
        <xdr:cNvSpPr/>
      </xdr:nvSpPr>
      <xdr:spPr>
        <a:xfrm>
          <a:off x="19494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646" name="フローチャート: 判断 645">
          <a:extLst>
            <a:ext uri="{FF2B5EF4-FFF2-40B4-BE49-F238E27FC236}">
              <a16:creationId xmlns:a16="http://schemas.microsoft.com/office/drawing/2014/main" id="{00000000-0008-0000-0E00-000086020000}"/>
            </a:ext>
          </a:extLst>
        </xdr:cNvPr>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145143</xdr:rowOff>
    </xdr:from>
    <xdr:to>
      <xdr:col>116</xdr:col>
      <xdr:colOff>114300</xdr:colOff>
      <xdr:row>85</xdr:row>
      <xdr:rowOff>75293</xdr:rowOff>
    </xdr:to>
    <xdr:sp macro="" textlink="">
      <xdr:nvSpPr>
        <xdr:cNvPr id="652" name="楕円 651">
          <a:extLst>
            <a:ext uri="{FF2B5EF4-FFF2-40B4-BE49-F238E27FC236}">
              <a16:creationId xmlns:a16="http://schemas.microsoft.com/office/drawing/2014/main" id="{00000000-0008-0000-0E00-00008C020000}"/>
            </a:ext>
          </a:extLst>
        </xdr:cNvPr>
        <xdr:cNvSpPr/>
      </xdr:nvSpPr>
      <xdr:spPr>
        <a:xfrm>
          <a:off x="22110700" y="1454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123570</xdr:rowOff>
    </xdr:from>
    <xdr:ext cx="469744" cy="259045"/>
    <xdr:sp macro="" textlink="">
      <xdr:nvSpPr>
        <xdr:cNvPr id="653" name="【児童館】&#10;一人当たり面積該当値テキスト">
          <a:extLst>
            <a:ext uri="{FF2B5EF4-FFF2-40B4-BE49-F238E27FC236}">
              <a16:creationId xmlns:a16="http://schemas.microsoft.com/office/drawing/2014/main" id="{00000000-0008-0000-0E00-00008D020000}"/>
            </a:ext>
          </a:extLst>
        </xdr:cNvPr>
        <xdr:cNvSpPr txBox="1"/>
      </xdr:nvSpPr>
      <xdr:spPr>
        <a:xfrm>
          <a:off x="22199600" y="1452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156029</xdr:rowOff>
    </xdr:from>
    <xdr:to>
      <xdr:col>112</xdr:col>
      <xdr:colOff>38100</xdr:colOff>
      <xdr:row>85</xdr:row>
      <xdr:rowOff>86179</xdr:rowOff>
    </xdr:to>
    <xdr:sp macro="" textlink="">
      <xdr:nvSpPr>
        <xdr:cNvPr id="654" name="楕円 653">
          <a:extLst>
            <a:ext uri="{FF2B5EF4-FFF2-40B4-BE49-F238E27FC236}">
              <a16:creationId xmlns:a16="http://schemas.microsoft.com/office/drawing/2014/main" id="{00000000-0008-0000-0E00-00008E020000}"/>
            </a:ext>
          </a:extLst>
        </xdr:cNvPr>
        <xdr:cNvSpPr/>
      </xdr:nvSpPr>
      <xdr:spPr>
        <a:xfrm>
          <a:off x="21272500" y="1455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24493</xdr:rowOff>
    </xdr:from>
    <xdr:to>
      <xdr:col>116</xdr:col>
      <xdr:colOff>63500</xdr:colOff>
      <xdr:row>85</xdr:row>
      <xdr:rowOff>35379</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flipV="1">
          <a:off x="21323300" y="145977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156029</xdr:rowOff>
    </xdr:from>
    <xdr:to>
      <xdr:col>107</xdr:col>
      <xdr:colOff>101600</xdr:colOff>
      <xdr:row>85</xdr:row>
      <xdr:rowOff>86179</xdr:rowOff>
    </xdr:to>
    <xdr:sp macro="" textlink="">
      <xdr:nvSpPr>
        <xdr:cNvPr id="656" name="楕円 655">
          <a:extLst>
            <a:ext uri="{FF2B5EF4-FFF2-40B4-BE49-F238E27FC236}">
              <a16:creationId xmlns:a16="http://schemas.microsoft.com/office/drawing/2014/main" id="{00000000-0008-0000-0E00-000090020000}"/>
            </a:ext>
          </a:extLst>
        </xdr:cNvPr>
        <xdr:cNvSpPr/>
      </xdr:nvSpPr>
      <xdr:spPr>
        <a:xfrm>
          <a:off x="20383500" y="1455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35379</xdr:rowOff>
    </xdr:from>
    <xdr:to>
      <xdr:col>111</xdr:col>
      <xdr:colOff>177800</xdr:colOff>
      <xdr:row>85</xdr:row>
      <xdr:rowOff>35379</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20434300" y="14608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77306</xdr:rowOff>
    </xdr:from>
    <xdr:ext cx="469744" cy="259045"/>
    <xdr:sp macro="" textlink="">
      <xdr:nvSpPr>
        <xdr:cNvPr id="658" name="n_1aveValue【児童館】&#10;一人当たり面積">
          <a:extLst>
            <a:ext uri="{FF2B5EF4-FFF2-40B4-BE49-F238E27FC236}">
              <a16:creationId xmlns:a16="http://schemas.microsoft.com/office/drawing/2014/main" id="{00000000-0008-0000-0E00-000092020000}"/>
            </a:ext>
          </a:extLst>
        </xdr:cNvPr>
        <xdr:cNvSpPr txBox="1"/>
      </xdr:nvSpPr>
      <xdr:spPr>
        <a:xfrm>
          <a:off x="21075727" y="1465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70048</xdr:rowOff>
    </xdr:from>
    <xdr:ext cx="469744" cy="259045"/>
    <xdr:sp macro="" textlink="">
      <xdr:nvSpPr>
        <xdr:cNvPr id="659" name="n_2aveValue【児童館】&#10;一人当たり面積">
          <a:extLst>
            <a:ext uri="{FF2B5EF4-FFF2-40B4-BE49-F238E27FC236}">
              <a16:creationId xmlns:a16="http://schemas.microsoft.com/office/drawing/2014/main" id="{00000000-0008-0000-0E00-000093020000}"/>
            </a:ext>
          </a:extLst>
        </xdr:cNvPr>
        <xdr:cNvSpPr txBox="1"/>
      </xdr:nvSpPr>
      <xdr:spPr>
        <a:xfrm>
          <a:off x="201994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70048</xdr:rowOff>
    </xdr:from>
    <xdr:ext cx="469744" cy="259045"/>
    <xdr:sp macro="" textlink="">
      <xdr:nvSpPr>
        <xdr:cNvPr id="660" name="n_3aveValue【児童館】&#10;一人当たり面積">
          <a:extLst>
            <a:ext uri="{FF2B5EF4-FFF2-40B4-BE49-F238E27FC236}">
              <a16:creationId xmlns:a16="http://schemas.microsoft.com/office/drawing/2014/main" id="{00000000-0008-0000-0E00-000094020000}"/>
            </a:ext>
          </a:extLst>
        </xdr:cNvPr>
        <xdr:cNvSpPr txBox="1"/>
      </xdr:nvSpPr>
      <xdr:spPr>
        <a:xfrm>
          <a:off x="193104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661" name="n_4aveValue【児童館】&#10;一人当たり面積">
          <a:extLst>
            <a:ext uri="{FF2B5EF4-FFF2-40B4-BE49-F238E27FC236}">
              <a16:creationId xmlns:a16="http://schemas.microsoft.com/office/drawing/2014/main" id="{00000000-0008-0000-0E00-000095020000}"/>
            </a:ext>
          </a:extLst>
        </xdr:cNvPr>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102706</xdr:rowOff>
    </xdr:from>
    <xdr:ext cx="469744" cy="259045"/>
    <xdr:sp macro="" textlink="">
      <xdr:nvSpPr>
        <xdr:cNvPr id="662" name="n_1mainValue【児童館】&#10;一人当たり面積">
          <a:extLst>
            <a:ext uri="{FF2B5EF4-FFF2-40B4-BE49-F238E27FC236}">
              <a16:creationId xmlns:a16="http://schemas.microsoft.com/office/drawing/2014/main" id="{00000000-0008-0000-0E00-000096020000}"/>
            </a:ext>
          </a:extLst>
        </xdr:cNvPr>
        <xdr:cNvSpPr txBox="1"/>
      </xdr:nvSpPr>
      <xdr:spPr>
        <a:xfrm>
          <a:off x="21075727" y="1433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77306</xdr:rowOff>
    </xdr:from>
    <xdr:ext cx="469744" cy="259045"/>
    <xdr:sp macro="" textlink="">
      <xdr:nvSpPr>
        <xdr:cNvPr id="663" name="n_2mainValue【児童館】&#10;一人当たり面積">
          <a:extLst>
            <a:ext uri="{FF2B5EF4-FFF2-40B4-BE49-F238E27FC236}">
              <a16:creationId xmlns:a16="http://schemas.microsoft.com/office/drawing/2014/main" id="{00000000-0008-0000-0E00-000097020000}"/>
            </a:ext>
          </a:extLst>
        </xdr:cNvPr>
        <xdr:cNvSpPr txBox="1"/>
      </xdr:nvSpPr>
      <xdr:spPr>
        <a:xfrm>
          <a:off x="20199427" y="1465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7" name="【公民館】&#10;有形固定資産減価償却率グラフ枠">
          <a:extLst>
            <a:ext uri="{FF2B5EF4-FFF2-40B4-BE49-F238E27FC236}">
              <a16:creationId xmlns:a16="http://schemas.microsoft.com/office/drawing/2014/main" id="{00000000-0008-0000-0E00-0000A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flipV="1">
          <a:off x="16318864" y="1713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89" name="【公民館】&#10;有形固定資産減価償却率最小値テキスト">
          <a:extLst>
            <a:ext uri="{FF2B5EF4-FFF2-40B4-BE49-F238E27FC236}">
              <a16:creationId xmlns:a16="http://schemas.microsoft.com/office/drawing/2014/main" id="{00000000-0008-0000-0E00-0000B1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691" name="【公民館】&#10;有形固定資産減価償却率最大値テキスト">
          <a:extLst>
            <a:ext uri="{FF2B5EF4-FFF2-40B4-BE49-F238E27FC236}">
              <a16:creationId xmlns:a16="http://schemas.microsoft.com/office/drawing/2014/main" id="{00000000-0008-0000-0E00-0000B3020000}"/>
            </a:ext>
          </a:extLst>
        </xdr:cNvPr>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693" name="【公民館】&#10;有形固定資産減価償却率平均値テキスト">
          <a:extLst>
            <a:ext uri="{FF2B5EF4-FFF2-40B4-BE49-F238E27FC236}">
              <a16:creationId xmlns:a16="http://schemas.microsoft.com/office/drawing/2014/main" id="{00000000-0008-0000-0E00-0000B5020000}"/>
            </a:ext>
          </a:extLst>
        </xdr:cNvPr>
        <xdr:cNvSpPr txBox="1"/>
      </xdr:nvSpPr>
      <xdr:spPr>
        <a:xfrm>
          <a:off x="16357600" y="1779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694" name="フローチャート: 判断 693">
          <a:extLst>
            <a:ext uri="{FF2B5EF4-FFF2-40B4-BE49-F238E27FC236}">
              <a16:creationId xmlns:a16="http://schemas.microsoft.com/office/drawing/2014/main" id="{00000000-0008-0000-0E00-0000B6020000}"/>
            </a:ext>
          </a:extLst>
        </xdr:cNvPr>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95" name="フローチャート: 判断 694">
          <a:extLst>
            <a:ext uri="{FF2B5EF4-FFF2-40B4-BE49-F238E27FC236}">
              <a16:creationId xmlns:a16="http://schemas.microsoft.com/office/drawing/2014/main" id="{00000000-0008-0000-0E00-0000B7020000}"/>
            </a:ext>
          </a:extLst>
        </xdr:cNvPr>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696" name="フローチャート: 判断 695">
          <a:extLst>
            <a:ext uri="{FF2B5EF4-FFF2-40B4-BE49-F238E27FC236}">
              <a16:creationId xmlns:a16="http://schemas.microsoft.com/office/drawing/2014/main" id="{00000000-0008-0000-0E00-0000B8020000}"/>
            </a:ext>
          </a:extLst>
        </xdr:cNvPr>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697" name="フローチャート: 判断 696">
          <a:extLst>
            <a:ext uri="{FF2B5EF4-FFF2-40B4-BE49-F238E27FC236}">
              <a16:creationId xmlns:a16="http://schemas.microsoft.com/office/drawing/2014/main" id="{00000000-0008-0000-0E00-0000B9020000}"/>
            </a:ext>
          </a:extLst>
        </xdr:cNvPr>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698" name="フローチャート: 判断 697">
          <a:extLst>
            <a:ext uri="{FF2B5EF4-FFF2-40B4-BE49-F238E27FC236}">
              <a16:creationId xmlns:a16="http://schemas.microsoft.com/office/drawing/2014/main" id="{00000000-0008-0000-0E00-0000BA020000}"/>
            </a:ext>
          </a:extLst>
        </xdr:cNvPr>
        <xdr:cNvSpPr/>
      </xdr:nvSpPr>
      <xdr:spPr>
        <a:xfrm>
          <a:off x="12763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84455</xdr:rowOff>
    </xdr:from>
    <xdr:to>
      <xdr:col>85</xdr:col>
      <xdr:colOff>177800</xdr:colOff>
      <xdr:row>108</xdr:row>
      <xdr:rowOff>14605</xdr:rowOff>
    </xdr:to>
    <xdr:sp macro="" textlink="">
      <xdr:nvSpPr>
        <xdr:cNvPr id="704" name="楕円 703">
          <a:extLst>
            <a:ext uri="{FF2B5EF4-FFF2-40B4-BE49-F238E27FC236}">
              <a16:creationId xmlns:a16="http://schemas.microsoft.com/office/drawing/2014/main" id="{00000000-0008-0000-0E00-0000C0020000}"/>
            </a:ext>
          </a:extLst>
        </xdr:cNvPr>
        <xdr:cNvSpPr/>
      </xdr:nvSpPr>
      <xdr:spPr>
        <a:xfrm>
          <a:off x="16268700" y="184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62882</xdr:rowOff>
    </xdr:from>
    <xdr:ext cx="405111" cy="259045"/>
    <xdr:sp macro="" textlink="">
      <xdr:nvSpPr>
        <xdr:cNvPr id="705" name="【公民館】&#10;有形固定資産減価償却率該当値テキスト">
          <a:extLst>
            <a:ext uri="{FF2B5EF4-FFF2-40B4-BE49-F238E27FC236}">
              <a16:creationId xmlns:a16="http://schemas.microsoft.com/office/drawing/2014/main" id="{00000000-0008-0000-0E00-0000C1020000}"/>
            </a:ext>
          </a:extLst>
        </xdr:cNvPr>
        <xdr:cNvSpPr txBox="1"/>
      </xdr:nvSpPr>
      <xdr:spPr>
        <a:xfrm>
          <a:off x="16357600" y="1840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46355</xdr:rowOff>
    </xdr:from>
    <xdr:to>
      <xdr:col>81</xdr:col>
      <xdr:colOff>101600</xdr:colOff>
      <xdr:row>107</xdr:row>
      <xdr:rowOff>147955</xdr:rowOff>
    </xdr:to>
    <xdr:sp macro="" textlink="">
      <xdr:nvSpPr>
        <xdr:cNvPr id="706" name="楕円 705">
          <a:extLst>
            <a:ext uri="{FF2B5EF4-FFF2-40B4-BE49-F238E27FC236}">
              <a16:creationId xmlns:a16="http://schemas.microsoft.com/office/drawing/2014/main" id="{00000000-0008-0000-0E00-0000C2020000}"/>
            </a:ext>
          </a:extLst>
        </xdr:cNvPr>
        <xdr:cNvSpPr/>
      </xdr:nvSpPr>
      <xdr:spPr>
        <a:xfrm>
          <a:off x="15430500" y="183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97155</xdr:rowOff>
    </xdr:from>
    <xdr:to>
      <xdr:col>85</xdr:col>
      <xdr:colOff>127000</xdr:colOff>
      <xdr:row>107</xdr:row>
      <xdr:rowOff>135255</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15481300" y="184423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8255</xdr:rowOff>
    </xdr:from>
    <xdr:to>
      <xdr:col>76</xdr:col>
      <xdr:colOff>165100</xdr:colOff>
      <xdr:row>107</xdr:row>
      <xdr:rowOff>109855</xdr:rowOff>
    </xdr:to>
    <xdr:sp macro="" textlink="">
      <xdr:nvSpPr>
        <xdr:cNvPr id="708" name="楕円 707">
          <a:extLst>
            <a:ext uri="{FF2B5EF4-FFF2-40B4-BE49-F238E27FC236}">
              <a16:creationId xmlns:a16="http://schemas.microsoft.com/office/drawing/2014/main" id="{00000000-0008-0000-0E00-0000C4020000}"/>
            </a:ext>
          </a:extLst>
        </xdr:cNvPr>
        <xdr:cNvSpPr/>
      </xdr:nvSpPr>
      <xdr:spPr>
        <a:xfrm>
          <a:off x="14541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59055</xdr:rowOff>
    </xdr:from>
    <xdr:to>
      <xdr:col>81</xdr:col>
      <xdr:colOff>50800</xdr:colOff>
      <xdr:row>107</xdr:row>
      <xdr:rowOff>97155</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4592300" y="184042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710" name="n_1aveValue【公民館】&#10;有形固定資産減価償却率">
          <a:extLst>
            <a:ext uri="{FF2B5EF4-FFF2-40B4-BE49-F238E27FC236}">
              <a16:creationId xmlns:a16="http://schemas.microsoft.com/office/drawing/2014/main" id="{00000000-0008-0000-0E00-0000C6020000}"/>
            </a:ext>
          </a:extLst>
        </xdr:cNvPr>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711" name="n_2aveValue【公民館】&#10;有形固定資産減価償却率">
          <a:extLst>
            <a:ext uri="{FF2B5EF4-FFF2-40B4-BE49-F238E27FC236}">
              <a16:creationId xmlns:a16="http://schemas.microsoft.com/office/drawing/2014/main" id="{00000000-0008-0000-0E00-0000C7020000}"/>
            </a:ext>
          </a:extLst>
        </xdr:cNvPr>
        <xdr:cNvSpPr txBox="1"/>
      </xdr:nvSpPr>
      <xdr:spPr>
        <a:xfrm>
          <a:off x="14389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712" name="n_3aveValue【公民館】&#10;有形固定資産減価償却率">
          <a:extLst>
            <a:ext uri="{FF2B5EF4-FFF2-40B4-BE49-F238E27FC236}">
              <a16:creationId xmlns:a16="http://schemas.microsoft.com/office/drawing/2014/main" id="{00000000-0008-0000-0E00-0000C8020000}"/>
            </a:ext>
          </a:extLst>
        </xdr:cNvPr>
        <xdr:cNvSpPr txBox="1"/>
      </xdr:nvSpPr>
      <xdr:spPr>
        <a:xfrm>
          <a:off x="13500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52088</xdr:rowOff>
    </xdr:from>
    <xdr:ext cx="405111" cy="259045"/>
    <xdr:sp macro="" textlink="">
      <xdr:nvSpPr>
        <xdr:cNvPr id="713" name="n_4aveValue【公民館】&#10;有形固定資産減価償却率">
          <a:extLst>
            <a:ext uri="{FF2B5EF4-FFF2-40B4-BE49-F238E27FC236}">
              <a16:creationId xmlns:a16="http://schemas.microsoft.com/office/drawing/2014/main" id="{00000000-0008-0000-0E00-0000C9020000}"/>
            </a:ext>
          </a:extLst>
        </xdr:cNvPr>
        <xdr:cNvSpPr txBox="1"/>
      </xdr:nvSpPr>
      <xdr:spPr>
        <a:xfrm>
          <a:off x="12611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139082</xdr:rowOff>
    </xdr:from>
    <xdr:ext cx="405111" cy="259045"/>
    <xdr:sp macro="" textlink="">
      <xdr:nvSpPr>
        <xdr:cNvPr id="714" name="n_1mainValue【公民館】&#10;有形固定資産減価償却率">
          <a:extLst>
            <a:ext uri="{FF2B5EF4-FFF2-40B4-BE49-F238E27FC236}">
              <a16:creationId xmlns:a16="http://schemas.microsoft.com/office/drawing/2014/main" id="{00000000-0008-0000-0E00-0000CA020000}"/>
            </a:ext>
          </a:extLst>
        </xdr:cNvPr>
        <xdr:cNvSpPr txBox="1"/>
      </xdr:nvSpPr>
      <xdr:spPr>
        <a:xfrm>
          <a:off x="15266044" y="184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100982</xdr:rowOff>
    </xdr:from>
    <xdr:ext cx="405111" cy="259045"/>
    <xdr:sp macro="" textlink="">
      <xdr:nvSpPr>
        <xdr:cNvPr id="715" name="n_2mainValue【公民館】&#10;有形固定資産減価償却率">
          <a:extLst>
            <a:ext uri="{FF2B5EF4-FFF2-40B4-BE49-F238E27FC236}">
              <a16:creationId xmlns:a16="http://schemas.microsoft.com/office/drawing/2014/main" id="{00000000-0008-0000-0E00-0000CB020000}"/>
            </a:ext>
          </a:extLst>
        </xdr:cNvPr>
        <xdr:cNvSpPr txBox="1"/>
      </xdr:nvSpPr>
      <xdr:spPr>
        <a:xfrm>
          <a:off x="14389744" y="184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6" name="正方形/長方形 715">
          <a:extLst>
            <a:ext uri="{FF2B5EF4-FFF2-40B4-BE49-F238E27FC236}">
              <a16:creationId xmlns:a16="http://schemas.microsoft.com/office/drawing/2014/main" id="{00000000-0008-0000-0E00-0000C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7" name="正方形/長方形 716">
          <a:extLst>
            <a:ext uri="{FF2B5EF4-FFF2-40B4-BE49-F238E27FC236}">
              <a16:creationId xmlns:a16="http://schemas.microsoft.com/office/drawing/2014/main" id="{00000000-0008-0000-0E00-0000C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8" name="正方形/長方形 717">
          <a:extLst>
            <a:ext uri="{FF2B5EF4-FFF2-40B4-BE49-F238E27FC236}">
              <a16:creationId xmlns:a16="http://schemas.microsoft.com/office/drawing/2014/main" id="{00000000-0008-0000-0E00-0000C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9" name="正方形/長方形 718">
          <a:extLst>
            <a:ext uri="{FF2B5EF4-FFF2-40B4-BE49-F238E27FC236}">
              <a16:creationId xmlns:a16="http://schemas.microsoft.com/office/drawing/2014/main" id="{00000000-0008-0000-0E00-0000C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0" name="正方形/長方形 719">
          <a:extLst>
            <a:ext uri="{FF2B5EF4-FFF2-40B4-BE49-F238E27FC236}">
              <a16:creationId xmlns:a16="http://schemas.microsoft.com/office/drawing/2014/main" id="{00000000-0008-0000-0E00-0000D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1" name="正方形/長方形 720">
          <a:extLst>
            <a:ext uri="{FF2B5EF4-FFF2-40B4-BE49-F238E27FC236}">
              <a16:creationId xmlns:a16="http://schemas.microsoft.com/office/drawing/2014/main" id="{00000000-0008-0000-0E00-0000D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2" name="正方形/長方形 721">
          <a:extLst>
            <a:ext uri="{FF2B5EF4-FFF2-40B4-BE49-F238E27FC236}">
              <a16:creationId xmlns:a16="http://schemas.microsoft.com/office/drawing/2014/main" id="{00000000-0008-0000-0E00-0000D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27" name="テキスト ボックス 726">
          <a:extLst>
            <a:ext uri="{FF2B5EF4-FFF2-40B4-BE49-F238E27FC236}">
              <a16:creationId xmlns:a16="http://schemas.microsoft.com/office/drawing/2014/main" id="{00000000-0008-0000-0E00-0000D7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0" name="【公民館】&#10;一人当たり面積グラフ枠">
          <a:extLst>
            <a:ext uri="{FF2B5EF4-FFF2-40B4-BE49-F238E27FC236}">
              <a16:creationId xmlns:a16="http://schemas.microsoft.com/office/drawing/2014/main" id="{00000000-0008-0000-0E00-0000E4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flipV="1">
          <a:off x="22160864" y="17301211"/>
          <a:ext cx="0" cy="140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42" name="【公民館】&#10;一人当たり面積最小値テキスト">
          <a:extLst>
            <a:ext uri="{FF2B5EF4-FFF2-40B4-BE49-F238E27FC236}">
              <a16:creationId xmlns:a16="http://schemas.microsoft.com/office/drawing/2014/main" id="{00000000-0008-0000-0E00-0000E6020000}"/>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744" name="【公民館】&#10;一人当たり面積最大値テキスト">
          <a:extLst>
            <a:ext uri="{FF2B5EF4-FFF2-40B4-BE49-F238E27FC236}">
              <a16:creationId xmlns:a16="http://schemas.microsoft.com/office/drawing/2014/main" id="{00000000-0008-0000-0E00-0000E8020000}"/>
            </a:ext>
          </a:extLst>
        </xdr:cNvPr>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10721</xdr:rowOff>
    </xdr:from>
    <xdr:ext cx="469744" cy="259045"/>
    <xdr:sp macro="" textlink="">
      <xdr:nvSpPr>
        <xdr:cNvPr id="746" name="【公民館】&#10;一人当たり面積平均値テキスト">
          <a:extLst>
            <a:ext uri="{FF2B5EF4-FFF2-40B4-BE49-F238E27FC236}">
              <a16:creationId xmlns:a16="http://schemas.microsoft.com/office/drawing/2014/main" id="{00000000-0008-0000-0E00-0000EA020000}"/>
            </a:ext>
          </a:extLst>
        </xdr:cNvPr>
        <xdr:cNvSpPr txBox="1"/>
      </xdr:nvSpPr>
      <xdr:spPr>
        <a:xfrm>
          <a:off x="22199600" y="18184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747" name="フローチャート: 判断 746">
          <a:extLst>
            <a:ext uri="{FF2B5EF4-FFF2-40B4-BE49-F238E27FC236}">
              <a16:creationId xmlns:a16="http://schemas.microsoft.com/office/drawing/2014/main" id="{00000000-0008-0000-0E00-0000EB020000}"/>
            </a:ext>
          </a:extLst>
        </xdr:cNvPr>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748" name="フローチャート: 判断 747">
          <a:extLst>
            <a:ext uri="{FF2B5EF4-FFF2-40B4-BE49-F238E27FC236}">
              <a16:creationId xmlns:a16="http://schemas.microsoft.com/office/drawing/2014/main" id="{00000000-0008-0000-0E00-0000EC020000}"/>
            </a:ext>
          </a:extLst>
        </xdr:cNvPr>
        <xdr:cNvSpPr/>
      </xdr:nvSpPr>
      <xdr:spPr>
        <a:xfrm>
          <a:off x="21272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749" name="フローチャート: 判断 748">
          <a:extLst>
            <a:ext uri="{FF2B5EF4-FFF2-40B4-BE49-F238E27FC236}">
              <a16:creationId xmlns:a16="http://schemas.microsoft.com/office/drawing/2014/main" id="{00000000-0008-0000-0E00-0000ED020000}"/>
            </a:ext>
          </a:extLst>
        </xdr:cNvPr>
        <xdr:cNvSpPr/>
      </xdr:nvSpPr>
      <xdr:spPr>
        <a:xfrm>
          <a:off x="20383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750" name="フローチャート: 判断 749">
          <a:extLst>
            <a:ext uri="{FF2B5EF4-FFF2-40B4-BE49-F238E27FC236}">
              <a16:creationId xmlns:a16="http://schemas.microsoft.com/office/drawing/2014/main" id="{00000000-0008-0000-0E00-0000EE020000}"/>
            </a:ext>
          </a:extLst>
        </xdr:cNvPr>
        <xdr:cNvSpPr/>
      </xdr:nvSpPr>
      <xdr:spPr>
        <a:xfrm>
          <a:off x="19494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751" name="フローチャート: 判断 750">
          <a:extLst>
            <a:ext uri="{FF2B5EF4-FFF2-40B4-BE49-F238E27FC236}">
              <a16:creationId xmlns:a16="http://schemas.microsoft.com/office/drawing/2014/main" id="{00000000-0008-0000-0E00-0000EF020000}"/>
            </a:ext>
          </a:extLst>
        </xdr:cNvPr>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159294</xdr:rowOff>
    </xdr:from>
    <xdr:to>
      <xdr:col>116</xdr:col>
      <xdr:colOff>114300</xdr:colOff>
      <xdr:row>108</xdr:row>
      <xdr:rowOff>89444</xdr:rowOff>
    </xdr:to>
    <xdr:sp macro="" textlink="">
      <xdr:nvSpPr>
        <xdr:cNvPr id="757" name="楕円 756">
          <a:extLst>
            <a:ext uri="{FF2B5EF4-FFF2-40B4-BE49-F238E27FC236}">
              <a16:creationId xmlns:a16="http://schemas.microsoft.com/office/drawing/2014/main" id="{00000000-0008-0000-0E00-0000F5020000}"/>
            </a:ext>
          </a:extLst>
        </xdr:cNvPr>
        <xdr:cNvSpPr/>
      </xdr:nvSpPr>
      <xdr:spPr>
        <a:xfrm>
          <a:off x="22110700" y="185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137721</xdr:rowOff>
    </xdr:from>
    <xdr:ext cx="469744" cy="259045"/>
    <xdr:sp macro="" textlink="">
      <xdr:nvSpPr>
        <xdr:cNvPr id="758" name="【公民館】&#10;一人当たり面積該当値テキスト">
          <a:extLst>
            <a:ext uri="{FF2B5EF4-FFF2-40B4-BE49-F238E27FC236}">
              <a16:creationId xmlns:a16="http://schemas.microsoft.com/office/drawing/2014/main" id="{00000000-0008-0000-0E00-0000F6020000}"/>
            </a:ext>
          </a:extLst>
        </xdr:cNvPr>
        <xdr:cNvSpPr txBox="1"/>
      </xdr:nvSpPr>
      <xdr:spPr>
        <a:xfrm>
          <a:off x="22199600" y="1848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164193</xdr:rowOff>
    </xdr:from>
    <xdr:to>
      <xdr:col>112</xdr:col>
      <xdr:colOff>38100</xdr:colOff>
      <xdr:row>108</xdr:row>
      <xdr:rowOff>94343</xdr:rowOff>
    </xdr:to>
    <xdr:sp macro="" textlink="">
      <xdr:nvSpPr>
        <xdr:cNvPr id="759" name="楕円 758">
          <a:extLst>
            <a:ext uri="{FF2B5EF4-FFF2-40B4-BE49-F238E27FC236}">
              <a16:creationId xmlns:a16="http://schemas.microsoft.com/office/drawing/2014/main" id="{00000000-0008-0000-0E00-0000F7020000}"/>
            </a:ext>
          </a:extLst>
        </xdr:cNvPr>
        <xdr:cNvSpPr/>
      </xdr:nvSpPr>
      <xdr:spPr>
        <a:xfrm>
          <a:off x="21272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38644</xdr:rowOff>
    </xdr:from>
    <xdr:to>
      <xdr:col>116</xdr:col>
      <xdr:colOff>63500</xdr:colOff>
      <xdr:row>108</xdr:row>
      <xdr:rowOff>43543</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flipV="1">
          <a:off x="21323300" y="18555244"/>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167458</xdr:rowOff>
    </xdr:from>
    <xdr:to>
      <xdr:col>107</xdr:col>
      <xdr:colOff>101600</xdr:colOff>
      <xdr:row>108</xdr:row>
      <xdr:rowOff>97608</xdr:rowOff>
    </xdr:to>
    <xdr:sp macro="" textlink="">
      <xdr:nvSpPr>
        <xdr:cNvPr id="761" name="楕円 760">
          <a:extLst>
            <a:ext uri="{FF2B5EF4-FFF2-40B4-BE49-F238E27FC236}">
              <a16:creationId xmlns:a16="http://schemas.microsoft.com/office/drawing/2014/main" id="{00000000-0008-0000-0E00-0000F9020000}"/>
            </a:ext>
          </a:extLst>
        </xdr:cNvPr>
        <xdr:cNvSpPr/>
      </xdr:nvSpPr>
      <xdr:spPr>
        <a:xfrm>
          <a:off x="20383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43543</xdr:rowOff>
    </xdr:from>
    <xdr:to>
      <xdr:col>111</xdr:col>
      <xdr:colOff>177800</xdr:colOff>
      <xdr:row>108</xdr:row>
      <xdr:rowOff>46808</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flipV="1">
          <a:off x="20434300" y="185601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88009</xdr:rowOff>
    </xdr:from>
    <xdr:ext cx="469744" cy="259045"/>
    <xdr:sp macro="" textlink="">
      <xdr:nvSpPr>
        <xdr:cNvPr id="763" name="n_1aveValue【公民館】&#10;一人当たり面積">
          <a:extLst>
            <a:ext uri="{FF2B5EF4-FFF2-40B4-BE49-F238E27FC236}">
              <a16:creationId xmlns:a16="http://schemas.microsoft.com/office/drawing/2014/main" id="{00000000-0008-0000-0E00-0000FB020000}"/>
            </a:ext>
          </a:extLst>
        </xdr:cNvPr>
        <xdr:cNvSpPr txBox="1"/>
      </xdr:nvSpPr>
      <xdr:spPr>
        <a:xfrm>
          <a:off x="21075727" y="180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96175</xdr:rowOff>
    </xdr:from>
    <xdr:ext cx="469744" cy="259045"/>
    <xdr:sp macro="" textlink="">
      <xdr:nvSpPr>
        <xdr:cNvPr id="764" name="n_2aveValue【公民館】&#10;一人当たり面積">
          <a:extLst>
            <a:ext uri="{FF2B5EF4-FFF2-40B4-BE49-F238E27FC236}">
              <a16:creationId xmlns:a16="http://schemas.microsoft.com/office/drawing/2014/main" id="{00000000-0008-0000-0E00-0000FC020000}"/>
            </a:ext>
          </a:extLst>
        </xdr:cNvPr>
        <xdr:cNvSpPr txBox="1"/>
      </xdr:nvSpPr>
      <xdr:spPr>
        <a:xfrm>
          <a:off x="20199427" y="1809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88009</xdr:rowOff>
    </xdr:from>
    <xdr:ext cx="469744" cy="259045"/>
    <xdr:sp macro="" textlink="">
      <xdr:nvSpPr>
        <xdr:cNvPr id="765" name="n_3aveValue【公民館】&#10;一人当たり面積">
          <a:extLst>
            <a:ext uri="{FF2B5EF4-FFF2-40B4-BE49-F238E27FC236}">
              <a16:creationId xmlns:a16="http://schemas.microsoft.com/office/drawing/2014/main" id="{00000000-0008-0000-0E00-0000FD020000}"/>
            </a:ext>
          </a:extLst>
        </xdr:cNvPr>
        <xdr:cNvSpPr txBox="1"/>
      </xdr:nvSpPr>
      <xdr:spPr>
        <a:xfrm>
          <a:off x="19310427" y="180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766" name="n_4aveValue【公民館】&#10;一人当たり面積">
          <a:extLst>
            <a:ext uri="{FF2B5EF4-FFF2-40B4-BE49-F238E27FC236}">
              <a16:creationId xmlns:a16="http://schemas.microsoft.com/office/drawing/2014/main" id="{00000000-0008-0000-0E00-0000FE020000}"/>
            </a:ext>
          </a:extLst>
        </xdr:cNvPr>
        <xdr:cNvSpPr txBox="1"/>
      </xdr:nvSpPr>
      <xdr:spPr>
        <a:xfrm>
          <a:off x="18421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85470</xdr:rowOff>
    </xdr:from>
    <xdr:ext cx="469744" cy="259045"/>
    <xdr:sp macro="" textlink="">
      <xdr:nvSpPr>
        <xdr:cNvPr id="767" name="n_1mainValue【公民館】&#10;一人当たり面積">
          <a:extLst>
            <a:ext uri="{FF2B5EF4-FFF2-40B4-BE49-F238E27FC236}">
              <a16:creationId xmlns:a16="http://schemas.microsoft.com/office/drawing/2014/main" id="{00000000-0008-0000-0E00-0000FF020000}"/>
            </a:ext>
          </a:extLst>
        </xdr:cNvPr>
        <xdr:cNvSpPr txBox="1"/>
      </xdr:nvSpPr>
      <xdr:spPr>
        <a:xfrm>
          <a:off x="210757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88735</xdr:rowOff>
    </xdr:from>
    <xdr:ext cx="469744" cy="259045"/>
    <xdr:sp macro="" textlink="">
      <xdr:nvSpPr>
        <xdr:cNvPr id="768" name="n_2mainValue【公民館】&#10;一人当たり面積">
          <a:extLst>
            <a:ext uri="{FF2B5EF4-FFF2-40B4-BE49-F238E27FC236}">
              <a16:creationId xmlns:a16="http://schemas.microsoft.com/office/drawing/2014/main" id="{00000000-0008-0000-0E00-000000030000}"/>
            </a:ext>
          </a:extLst>
        </xdr:cNvPr>
        <xdr:cNvSpPr txBox="1"/>
      </xdr:nvSpPr>
      <xdr:spPr>
        <a:xfrm>
          <a:off x="20199427" y="1860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9" name="正方形/長方形 768">
          <a:extLst>
            <a:ext uri="{FF2B5EF4-FFF2-40B4-BE49-F238E27FC236}">
              <a16:creationId xmlns:a16="http://schemas.microsoft.com/office/drawing/2014/main" id="{00000000-0008-0000-0E00-00000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0" name="正方形/長方形 769">
          <a:extLst>
            <a:ext uri="{FF2B5EF4-FFF2-40B4-BE49-F238E27FC236}">
              <a16:creationId xmlns:a16="http://schemas.microsoft.com/office/drawing/2014/main" id="{00000000-0008-0000-0E00-00000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本表において類似団体と比較して特に有形固定資産減価償却率が高くなっている施設は、児童館、公民館であり、特に低くなっている施設は、</a:t>
          </a:r>
          <a:r>
            <a:rPr kumimoji="1" lang="ja-JP" altLang="en-US" sz="1100">
              <a:solidFill>
                <a:schemeClr val="dk1"/>
              </a:solidFill>
              <a:effectLst/>
              <a:latin typeface="+mn-lt"/>
              <a:ea typeface="+mn-ea"/>
              <a:cs typeface="+mn-cs"/>
            </a:rPr>
            <a:t>学校施設、公営住宅</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児童館、公民館については、数値が示す通り各公共施設の老朽化が進んでいる。中央公民館については、今後複合施設として新たに建築予定であり、現在の中央公民館が除却となれば有形固定資産減価償却率が改善される見込みである。</a:t>
          </a:r>
          <a:endParaRPr lang="ja-JP" altLang="ja-JP" sz="1400">
            <a:effectLst/>
          </a:endParaRPr>
        </a:p>
        <a:p>
          <a:r>
            <a:rPr kumimoji="1" lang="ja-JP" altLang="ja-JP" sz="1100">
              <a:solidFill>
                <a:schemeClr val="dk1"/>
              </a:solidFill>
              <a:effectLst/>
              <a:latin typeface="+mn-lt"/>
              <a:ea typeface="+mn-ea"/>
              <a:cs typeface="+mn-cs"/>
            </a:rPr>
            <a:t>認定こども園・幼稚園・保育所については、令和元年度末に新中央保育園が完成したことや、令和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年度に一已保育園を解体（除却）したことにより有形固定資産減価償却率が低くなっている。</a:t>
          </a:r>
          <a:endParaRPr lang="ja-JP" altLang="ja-JP" sz="1400">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年度に改定を行った公共施設等総合管理計画に基づき、公共施設の適正管理に努める。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北海道深川市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19,161
19,054
529.42
20,045,616
19,912,306
123,135
9,296,065
23,376,500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121.2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F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0000000-0008-0000-0F00-000039000000}"/>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F00-00003B000000}"/>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82567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F00-00003D000000}"/>
            </a:ext>
          </a:extLst>
        </xdr:cNvPr>
        <xdr:cNvSpPr txBox="1"/>
      </xdr:nvSpPr>
      <xdr:spPr>
        <a:xfrm>
          <a:off x="4673600" y="608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2857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96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78740</xdr:rowOff>
    </xdr:from>
    <xdr:to>
      <xdr:col>24</xdr:col>
      <xdr:colOff>114300</xdr:colOff>
      <xdr:row>39</xdr:row>
      <xdr:rowOff>8890</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57167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46990</xdr:rowOff>
    </xdr:from>
    <xdr:to>
      <xdr:col>20</xdr:col>
      <xdr:colOff>38100</xdr:colOff>
      <xdr:row>38</xdr:row>
      <xdr:rowOff>148590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56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97790</xdr:rowOff>
    </xdr:from>
    <xdr:to>
      <xdr:col>24</xdr:col>
      <xdr:colOff>63500</xdr:colOff>
      <xdr:row>38</xdr:row>
      <xdr:rowOff>129540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3797300" y="6612890"/>
          <a:ext cx="8382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16510</xdr:rowOff>
    </xdr:from>
    <xdr:to>
      <xdr:col>15</xdr:col>
      <xdr:colOff>101600</xdr:colOff>
      <xdr:row>38</xdr:row>
      <xdr:rowOff>118110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5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67310</xdr:rowOff>
    </xdr:from>
    <xdr:to>
      <xdr:col>19</xdr:col>
      <xdr:colOff>177800</xdr:colOff>
      <xdr:row>38</xdr:row>
      <xdr:rowOff>97790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2908300" y="65824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8907</xdr:rowOff>
    </xdr:from>
    <xdr:ext cx="405111" cy="259045"/>
    <xdr:sp macro="" textlink="">
      <xdr:nvSpPr>
        <xdr:cNvPr id="78" name="n_1aveValue【図書館】&#10;有形固定資産減価償却率">
          <a:extLst>
            <a:ext uri="{FF2B5EF4-FFF2-40B4-BE49-F238E27FC236}">
              <a16:creationId xmlns:a16="http://schemas.microsoft.com/office/drawing/2014/main" id="{00000000-0008-0000-0F00-00004E000000}"/>
            </a:ext>
          </a:extLst>
        </xdr:cNvPr>
        <xdr:cNvSpPr txBox="1"/>
      </xdr:nvSpPr>
      <xdr:spPr>
        <a:xfrm>
          <a:off x="35820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160037</xdr:rowOff>
    </xdr:from>
    <xdr:ext cx="405111" cy="259045"/>
    <xdr:sp macro="" textlink="">
      <xdr:nvSpPr>
        <xdr:cNvPr id="79" name="n_2aveValue【図書館】&#10;有形固定資産減価償却率">
          <a:extLst>
            <a:ext uri="{FF2B5EF4-FFF2-40B4-BE49-F238E27FC236}">
              <a16:creationId xmlns:a16="http://schemas.microsoft.com/office/drawing/2014/main" id="{00000000-0008-0000-0F00-00004F000000}"/>
            </a:ext>
          </a:extLst>
        </xdr:cNvPr>
        <xdr:cNvSpPr txBox="1"/>
      </xdr:nvSpPr>
      <xdr:spPr>
        <a:xfrm>
          <a:off x="2705744" y="5989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80" name="n_3aveValue【図書館】&#10;有形固定資産減価償却率">
          <a:extLst>
            <a:ext uri="{FF2B5EF4-FFF2-40B4-BE49-F238E27FC236}">
              <a16:creationId xmlns:a16="http://schemas.microsoft.com/office/drawing/2014/main" id="{00000000-0008-0000-0F00-000050000000}"/>
            </a:ext>
          </a:extLst>
        </xdr:cNvPr>
        <xdr:cNvSpPr txBox="1"/>
      </xdr:nvSpPr>
      <xdr:spPr>
        <a:xfrm>
          <a:off x="181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137177</xdr:rowOff>
    </xdr:from>
    <xdr:ext cx="405111" cy="259045"/>
    <xdr:sp macro="" textlink="">
      <xdr:nvSpPr>
        <xdr:cNvPr id="81" name="n_4aveValue【図書館】&#10;有形固定資産減価償却率">
          <a:extLst>
            <a:ext uri="{FF2B5EF4-FFF2-40B4-BE49-F238E27FC236}">
              <a16:creationId xmlns:a16="http://schemas.microsoft.com/office/drawing/2014/main" id="{00000000-0008-0000-0F00-000051000000}"/>
            </a:ext>
          </a:extLst>
        </xdr:cNvPr>
        <xdr:cNvSpPr txBox="1"/>
      </xdr:nvSpPr>
      <xdr:spPr>
        <a:xfrm>
          <a:off x="927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139717</xdr:rowOff>
    </xdr:from>
    <xdr:ext cx="405111" cy="259045"/>
    <xdr:sp macro="" textlink="">
      <xdr:nvSpPr>
        <xdr:cNvPr id="82" name="n_1mainValue【図書館】&#10;有形固定資産減価償却率">
          <a:extLst>
            <a:ext uri="{FF2B5EF4-FFF2-40B4-BE49-F238E27FC236}">
              <a16:creationId xmlns:a16="http://schemas.microsoft.com/office/drawing/2014/main" id="{00000000-0008-0000-0F00-000052000000}"/>
            </a:ext>
          </a:extLst>
        </xdr:cNvPr>
        <xdr:cNvSpPr txBox="1"/>
      </xdr:nvSpPr>
      <xdr:spPr>
        <a:xfrm>
          <a:off x="3582044" y="6654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109237</xdr:rowOff>
    </xdr:from>
    <xdr:ext cx="405111" cy="259045"/>
    <xdr:sp macro="" textlink="">
      <xdr:nvSpPr>
        <xdr:cNvPr id="83" name="n_2mainValue【図書館】&#10;有形固定資産減価償却率">
          <a:extLst>
            <a:ext uri="{FF2B5EF4-FFF2-40B4-BE49-F238E27FC236}">
              <a16:creationId xmlns:a16="http://schemas.microsoft.com/office/drawing/2014/main" id="{00000000-0008-0000-0F00-000053000000}"/>
            </a:ext>
          </a:extLst>
        </xdr:cNvPr>
        <xdr:cNvSpPr txBox="1"/>
      </xdr:nvSpPr>
      <xdr:spPr>
        <a:xfrm>
          <a:off x="2705744" y="6624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a:extLst>
            <a:ext uri="{FF2B5EF4-FFF2-40B4-BE49-F238E27FC236}">
              <a16:creationId xmlns:a16="http://schemas.microsoft.com/office/drawing/2014/main" id="{00000000-0008-0000-0F00-00005C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5" name="テキスト ボックス 94">
          <a:extLst>
            <a:ext uri="{FF2B5EF4-FFF2-40B4-BE49-F238E27FC236}">
              <a16:creationId xmlns:a16="http://schemas.microsoft.com/office/drawing/2014/main" id="{00000000-0008-0000-0F00-00005F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a:extLst>
            <a:ext uri="{FF2B5EF4-FFF2-40B4-BE49-F238E27FC236}">
              <a16:creationId xmlns:a16="http://schemas.microsoft.com/office/drawing/2014/main" id="{00000000-0008-0000-0F00-00006A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flipV="1">
          <a:off x="10476865" y="58635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08" name="【図書館】&#10;一人当たり面積最小値テキスト">
          <a:extLst>
            <a:ext uri="{FF2B5EF4-FFF2-40B4-BE49-F238E27FC236}">
              <a16:creationId xmlns:a16="http://schemas.microsoft.com/office/drawing/2014/main" id="{00000000-0008-0000-0F00-00006C000000}"/>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0" name="【図書館】&#10;一人当たり面積最大値テキスト">
          <a:extLst>
            <a:ext uri="{FF2B5EF4-FFF2-40B4-BE49-F238E27FC236}">
              <a16:creationId xmlns:a16="http://schemas.microsoft.com/office/drawing/2014/main" id="{00000000-0008-0000-0F00-00006E000000}"/>
            </a:ext>
          </a:extLst>
        </xdr:cNvPr>
        <xdr:cNvSpPr txBox="1"/>
      </xdr:nvSpPr>
      <xdr:spPr>
        <a:xfrm>
          <a:off x="10515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10388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38117</xdr:rowOff>
    </xdr:from>
    <xdr:ext cx="469744" cy="259045"/>
    <xdr:sp macro="" textlink="">
      <xdr:nvSpPr>
        <xdr:cNvPr id="112" name="【図書館】&#10;一人当たり面積平均値テキスト">
          <a:extLst>
            <a:ext uri="{FF2B5EF4-FFF2-40B4-BE49-F238E27FC236}">
              <a16:creationId xmlns:a16="http://schemas.microsoft.com/office/drawing/2014/main" id="{00000000-0008-0000-0F00-000070000000}"/>
            </a:ext>
          </a:extLst>
        </xdr:cNvPr>
        <xdr:cNvSpPr txBox="1"/>
      </xdr:nvSpPr>
      <xdr:spPr>
        <a:xfrm>
          <a:off x="10515600" y="6896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3" name="フローチャート: 判断 112">
          <a:extLst>
            <a:ext uri="{FF2B5EF4-FFF2-40B4-BE49-F238E27FC236}">
              <a16:creationId xmlns:a16="http://schemas.microsoft.com/office/drawing/2014/main" id="{00000000-0008-0000-0F00-000071000000}"/>
            </a:ext>
          </a:extLst>
        </xdr:cNvPr>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14" name="フローチャート: 判断 113">
          <a:extLst>
            <a:ext uri="{FF2B5EF4-FFF2-40B4-BE49-F238E27FC236}">
              <a16:creationId xmlns:a16="http://schemas.microsoft.com/office/drawing/2014/main" id="{00000000-0008-0000-0F00-000072000000}"/>
            </a:ext>
          </a:extLst>
        </xdr:cNvPr>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8699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7810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6921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116840</xdr:rowOff>
    </xdr:from>
    <xdr:to>
      <xdr:col>55</xdr:col>
      <xdr:colOff>50800</xdr:colOff>
      <xdr:row>36</xdr:row>
      <xdr:rowOff>46990</xdr:rowOff>
    </xdr:to>
    <xdr:sp macro="" textlink="">
      <xdr:nvSpPr>
        <xdr:cNvPr id="123" name="楕円 122">
          <a:extLst>
            <a:ext uri="{FF2B5EF4-FFF2-40B4-BE49-F238E27FC236}">
              <a16:creationId xmlns:a16="http://schemas.microsoft.com/office/drawing/2014/main" id="{00000000-0008-0000-0F00-00007B000000}"/>
            </a:ext>
          </a:extLst>
        </xdr:cNvPr>
        <xdr:cNvSpPr/>
      </xdr:nvSpPr>
      <xdr:spPr>
        <a:xfrm>
          <a:off x="104267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139717</xdr:rowOff>
    </xdr:from>
    <xdr:ext cx="469744" cy="259045"/>
    <xdr:sp macro="" textlink="">
      <xdr:nvSpPr>
        <xdr:cNvPr id="124" name="【図書館】&#10;一人当たり面積該当値テキスト">
          <a:extLst>
            <a:ext uri="{FF2B5EF4-FFF2-40B4-BE49-F238E27FC236}">
              <a16:creationId xmlns:a16="http://schemas.microsoft.com/office/drawing/2014/main" id="{00000000-0008-0000-0F00-00007C000000}"/>
            </a:ext>
          </a:extLst>
        </xdr:cNvPr>
        <xdr:cNvSpPr txBox="1"/>
      </xdr:nvSpPr>
      <xdr:spPr>
        <a:xfrm>
          <a:off x="10515600"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143510</xdr:rowOff>
    </xdr:from>
    <xdr:to>
      <xdr:col>50</xdr:col>
      <xdr:colOff>165100</xdr:colOff>
      <xdr:row>36</xdr:row>
      <xdr:rowOff>73660</xdr:rowOff>
    </xdr:to>
    <xdr:sp macro="" textlink="">
      <xdr:nvSpPr>
        <xdr:cNvPr id="125" name="楕円 124">
          <a:extLst>
            <a:ext uri="{FF2B5EF4-FFF2-40B4-BE49-F238E27FC236}">
              <a16:creationId xmlns:a16="http://schemas.microsoft.com/office/drawing/2014/main" id="{00000000-0008-0000-0F00-00007D000000}"/>
            </a:ext>
          </a:extLst>
        </xdr:cNvPr>
        <xdr:cNvSpPr/>
      </xdr:nvSpPr>
      <xdr:spPr>
        <a:xfrm>
          <a:off x="95885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167640</xdr:rowOff>
    </xdr:from>
    <xdr:to>
      <xdr:col>55</xdr:col>
      <xdr:colOff>0</xdr:colOff>
      <xdr:row>36</xdr:row>
      <xdr:rowOff>22860</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flipV="1">
          <a:off x="9639300" y="61683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44450</xdr:rowOff>
    </xdr:from>
    <xdr:to>
      <xdr:col>46</xdr:col>
      <xdr:colOff>38100</xdr:colOff>
      <xdr:row>41</xdr:row>
      <xdr:rowOff>146050</xdr:rowOff>
    </xdr:to>
    <xdr:sp macro="" textlink="">
      <xdr:nvSpPr>
        <xdr:cNvPr id="127" name="楕円 126">
          <a:extLst>
            <a:ext uri="{FF2B5EF4-FFF2-40B4-BE49-F238E27FC236}">
              <a16:creationId xmlns:a16="http://schemas.microsoft.com/office/drawing/2014/main" id="{00000000-0008-0000-0F00-00007F000000}"/>
            </a:ext>
          </a:extLst>
        </xdr:cNvPr>
        <xdr:cNvSpPr/>
      </xdr:nvSpPr>
      <xdr:spPr>
        <a:xfrm>
          <a:off x="8699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22860</xdr:rowOff>
    </xdr:from>
    <xdr:to>
      <xdr:col>50</xdr:col>
      <xdr:colOff>114300</xdr:colOff>
      <xdr:row>41</xdr:row>
      <xdr:rowOff>95250</xdr:rowOff>
    </xdr:to>
    <xdr:cxnSp macro="">
      <xdr:nvCxnSpPr>
        <xdr:cNvPr id="128" name="直線コネクタ 127">
          <a:extLst>
            <a:ext uri="{FF2B5EF4-FFF2-40B4-BE49-F238E27FC236}">
              <a16:creationId xmlns:a16="http://schemas.microsoft.com/office/drawing/2014/main" id="{00000000-0008-0000-0F00-000080000000}"/>
            </a:ext>
          </a:extLst>
        </xdr:cNvPr>
        <xdr:cNvCxnSpPr/>
      </xdr:nvCxnSpPr>
      <xdr:spPr>
        <a:xfrm flipV="1">
          <a:off x="8750300" y="6195060"/>
          <a:ext cx="889000" cy="92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160037</xdr:rowOff>
    </xdr:from>
    <xdr:ext cx="469744" cy="259045"/>
    <xdr:sp macro="" textlink="">
      <xdr:nvSpPr>
        <xdr:cNvPr id="129" name="n_1aveValue【図書館】&#10;一人当たり面積">
          <a:extLst>
            <a:ext uri="{FF2B5EF4-FFF2-40B4-BE49-F238E27FC236}">
              <a16:creationId xmlns:a16="http://schemas.microsoft.com/office/drawing/2014/main" id="{00000000-0008-0000-0F00-000081000000}"/>
            </a:ext>
          </a:extLst>
        </xdr:cNvPr>
        <xdr:cNvSpPr txBox="1"/>
      </xdr:nvSpPr>
      <xdr:spPr>
        <a:xfrm>
          <a:off x="9391727"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21607</xdr:rowOff>
    </xdr:from>
    <xdr:ext cx="469744" cy="259045"/>
    <xdr:sp macro="" textlink="">
      <xdr:nvSpPr>
        <xdr:cNvPr id="130" name="n_2aveValue【図書館】&#10;一人当たり面積">
          <a:extLst>
            <a:ext uri="{FF2B5EF4-FFF2-40B4-BE49-F238E27FC236}">
              <a16:creationId xmlns:a16="http://schemas.microsoft.com/office/drawing/2014/main" id="{00000000-0008-0000-0F00-000082000000}"/>
            </a:ext>
          </a:extLst>
        </xdr:cNvPr>
        <xdr:cNvSpPr txBox="1"/>
      </xdr:nvSpPr>
      <xdr:spPr>
        <a:xfrm>
          <a:off x="85154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25417</xdr:rowOff>
    </xdr:from>
    <xdr:ext cx="469744" cy="259045"/>
    <xdr:sp macro="" textlink="">
      <xdr:nvSpPr>
        <xdr:cNvPr id="131" name="n_3aveValue【図書館】&#10;一人当たり面積">
          <a:extLst>
            <a:ext uri="{FF2B5EF4-FFF2-40B4-BE49-F238E27FC236}">
              <a16:creationId xmlns:a16="http://schemas.microsoft.com/office/drawing/2014/main" id="{00000000-0008-0000-0F00-000083000000}"/>
            </a:ext>
          </a:extLst>
        </xdr:cNvPr>
        <xdr:cNvSpPr txBox="1"/>
      </xdr:nvSpPr>
      <xdr:spPr>
        <a:xfrm>
          <a:off x="76264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33037</xdr:rowOff>
    </xdr:from>
    <xdr:ext cx="469744" cy="259045"/>
    <xdr:sp macro="" textlink="">
      <xdr:nvSpPr>
        <xdr:cNvPr id="132" name="n_4aveValue【図書館】&#10;一人当たり面積">
          <a:extLst>
            <a:ext uri="{FF2B5EF4-FFF2-40B4-BE49-F238E27FC236}">
              <a16:creationId xmlns:a16="http://schemas.microsoft.com/office/drawing/2014/main" id="{00000000-0008-0000-0F00-000084000000}"/>
            </a:ext>
          </a:extLst>
        </xdr:cNvPr>
        <xdr:cNvSpPr txBox="1"/>
      </xdr:nvSpPr>
      <xdr:spPr>
        <a:xfrm>
          <a:off x="6737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90187</xdr:rowOff>
    </xdr:from>
    <xdr:ext cx="469744" cy="259045"/>
    <xdr:sp macro="" textlink="">
      <xdr:nvSpPr>
        <xdr:cNvPr id="133" name="n_1mainValue【図書館】&#10;一人当たり面積">
          <a:extLst>
            <a:ext uri="{FF2B5EF4-FFF2-40B4-BE49-F238E27FC236}">
              <a16:creationId xmlns:a16="http://schemas.microsoft.com/office/drawing/2014/main" id="{00000000-0008-0000-0F00-000085000000}"/>
            </a:ext>
          </a:extLst>
        </xdr:cNvPr>
        <xdr:cNvSpPr txBox="1"/>
      </xdr:nvSpPr>
      <xdr:spPr>
        <a:xfrm>
          <a:off x="9391727" y="591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137177</xdr:rowOff>
    </xdr:from>
    <xdr:ext cx="469744" cy="259045"/>
    <xdr:sp macro="" textlink="">
      <xdr:nvSpPr>
        <xdr:cNvPr id="134" name="n_2mainValue【図書館】&#10;一人当たり面積">
          <a:extLst>
            <a:ext uri="{FF2B5EF4-FFF2-40B4-BE49-F238E27FC236}">
              <a16:creationId xmlns:a16="http://schemas.microsoft.com/office/drawing/2014/main" id="{00000000-0008-0000-0F00-000086000000}"/>
            </a:ext>
          </a:extLst>
        </xdr:cNvPr>
        <xdr:cNvSpPr txBox="1"/>
      </xdr:nvSpPr>
      <xdr:spPr>
        <a:xfrm>
          <a:off x="8515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00000000-0008-0000-0F00-00008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00000000-0008-0000-0F00-00008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00000000-0008-0000-0F00-00008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体育館・プール】&#10;有形固定資産減価償却率グラフ枠">
          <a:extLst>
            <a:ext uri="{FF2B5EF4-FFF2-40B4-BE49-F238E27FC236}">
              <a16:creationId xmlns:a16="http://schemas.microsoft.com/office/drawing/2014/main" id="{00000000-0008-0000-0F00-00009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flipV="1">
          <a:off x="4634865"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0" name="【体育館・プール】&#10;有形固定資産減価償却率最小値テキスト">
          <a:extLst>
            <a:ext uri="{FF2B5EF4-FFF2-40B4-BE49-F238E27FC236}">
              <a16:creationId xmlns:a16="http://schemas.microsoft.com/office/drawing/2014/main" id="{00000000-0008-0000-0F00-0000A0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62" name="【体育館・プール】&#10;有形固定資産減価償却率最大値テキスト">
          <a:extLst>
            <a:ext uri="{FF2B5EF4-FFF2-40B4-BE49-F238E27FC236}">
              <a16:creationId xmlns:a16="http://schemas.microsoft.com/office/drawing/2014/main" id="{00000000-0008-0000-0F00-0000A2000000}"/>
            </a:ext>
          </a:extLst>
        </xdr:cNvPr>
        <xdr:cNvSpPr txBox="1"/>
      </xdr:nvSpPr>
      <xdr:spPr>
        <a:xfrm>
          <a:off x="4673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4546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164" name="【体育館・プール】&#10;有形固定資産減価償却率平均値テキスト">
          <a:extLst>
            <a:ext uri="{FF2B5EF4-FFF2-40B4-BE49-F238E27FC236}">
              <a16:creationId xmlns:a16="http://schemas.microsoft.com/office/drawing/2014/main" id="{00000000-0008-0000-0F00-0000A4000000}"/>
            </a:ext>
          </a:extLst>
        </xdr:cNvPr>
        <xdr:cNvSpPr txBox="1"/>
      </xdr:nvSpPr>
      <xdr:spPr>
        <a:xfrm>
          <a:off x="4673600" y="1021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65" name="フローチャート: 判断 164">
          <a:extLst>
            <a:ext uri="{FF2B5EF4-FFF2-40B4-BE49-F238E27FC236}">
              <a16:creationId xmlns:a16="http://schemas.microsoft.com/office/drawing/2014/main" id="{00000000-0008-0000-0F00-0000A5000000}"/>
            </a:ext>
          </a:extLst>
        </xdr:cNvPr>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66" name="フローチャート: 判断 165">
          <a:extLst>
            <a:ext uri="{FF2B5EF4-FFF2-40B4-BE49-F238E27FC236}">
              <a16:creationId xmlns:a16="http://schemas.microsoft.com/office/drawing/2014/main" id="{00000000-0008-0000-0F00-0000A6000000}"/>
            </a:ext>
          </a:extLst>
        </xdr:cNvPr>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67" name="フローチャート: 判断 166">
          <a:extLst>
            <a:ext uri="{FF2B5EF4-FFF2-40B4-BE49-F238E27FC236}">
              <a16:creationId xmlns:a16="http://schemas.microsoft.com/office/drawing/2014/main" id="{00000000-0008-0000-0F00-0000A7000000}"/>
            </a:ext>
          </a:extLst>
        </xdr:cNvPr>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68" name="フローチャート: 判断 167">
          <a:extLst>
            <a:ext uri="{FF2B5EF4-FFF2-40B4-BE49-F238E27FC236}">
              <a16:creationId xmlns:a16="http://schemas.microsoft.com/office/drawing/2014/main" id="{00000000-0008-0000-0F00-0000A8000000}"/>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69" name="フローチャート: 判断 168">
          <a:extLst>
            <a:ext uri="{FF2B5EF4-FFF2-40B4-BE49-F238E27FC236}">
              <a16:creationId xmlns:a16="http://schemas.microsoft.com/office/drawing/2014/main" id="{00000000-0008-0000-0F00-0000A9000000}"/>
            </a:ext>
          </a:extLst>
        </xdr:cNvPr>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33020</xdr:rowOff>
    </xdr:from>
    <xdr:to>
      <xdr:col>24</xdr:col>
      <xdr:colOff>114300</xdr:colOff>
      <xdr:row>61</xdr:row>
      <xdr:rowOff>134620</xdr:rowOff>
    </xdr:to>
    <xdr:sp macro="" textlink="">
      <xdr:nvSpPr>
        <xdr:cNvPr id="175" name="楕円 174">
          <a:extLst>
            <a:ext uri="{FF2B5EF4-FFF2-40B4-BE49-F238E27FC236}">
              <a16:creationId xmlns:a16="http://schemas.microsoft.com/office/drawing/2014/main" id="{00000000-0008-0000-0F00-0000AF000000}"/>
            </a:ext>
          </a:extLst>
        </xdr:cNvPr>
        <xdr:cNvSpPr/>
      </xdr:nvSpPr>
      <xdr:spPr>
        <a:xfrm>
          <a:off x="45847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11447</xdr:rowOff>
    </xdr:from>
    <xdr:ext cx="405111" cy="259045"/>
    <xdr:sp macro="" textlink="">
      <xdr:nvSpPr>
        <xdr:cNvPr id="176" name="【体育館・プール】&#10;有形固定資産減価償却率該当値テキスト">
          <a:extLst>
            <a:ext uri="{FF2B5EF4-FFF2-40B4-BE49-F238E27FC236}">
              <a16:creationId xmlns:a16="http://schemas.microsoft.com/office/drawing/2014/main" id="{00000000-0008-0000-0F00-0000B0000000}"/>
            </a:ext>
          </a:extLst>
        </xdr:cNvPr>
        <xdr:cNvSpPr txBox="1"/>
      </xdr:nvSpPr>
      <xdr:spPr>
        <a:xfrm>
          <a:off x="4673600"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122555</xdr:rowOff>
    </xdr:from>
    <xdr:to>
      <xdr:col>20</xdr:col>
      <xdr:colOff>38100</xdr:colOff>
      <xdr:row>58</xdr:row>
      <xdr:rowOff>52705</xdr:rowOff>
    </xdr:to>
    <xdr:sp macro="" textlink="">
      <xdr:nvSpPr>
        <xdr:cNvPr id="177" name="楕円 176">
          <a:extLst>
            <a:ext uri="{FF2B5EF4-FFF2-40B4-BE49-F238E27FC236}">
              <a16:creationId xmlns:a16="http://schemas.microsoft.com/office/drawing/2014/main" id="{00000000-0008-0000-0F00-0000B1000000}"/>
            </a:ext>
          </a:extLst>
        </xdr:cNvPr>
        <xdr:cNvSpPr/>
      </xdr:nvSpPr>
      <xdr:spPr>
        <a:xfrm>
          <a:off x="3746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1905</xdr:rowOff>
    </xdr:from>
    <xdr:to>
      <xdr:col>24</xdr:col>
      <xdr:colOff>63500</xdr:colOff>
      <xdr:row>61</xdr:row>
      <xdr:rowOff>83820</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3797300" y="9946005"/>
          <a:ext cx="838200" cy="59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97790</xdr:rowOff>
    </xdr:from>
    <xdr:to>
      <xdr:col>15</xdr:col>
      <xdr:colOff>101600</xdr:colOff>
      <xdr:row>61</xdr:row>
      <xdr:rowOff>27940</xdr:rowOff>
    </xdr:to>
    <xdr:sp macro="" textlink="">
      <xdr:nvSpPr>
        <xdr:cNvPr id="179" name="楕円 178">
          <a:extLst>
            <a:ext uri="{FF2B5EF4-FFF2-40B4-BE49-F238E27FC236}">
              <a16:creationId xmlns:a16="http://schemas.microsoft.com/office/drawing/2014/main" id="{00000000-0008-0000-0F00-0000B3000000}"/>
            </a:ext>
          </a:extLst>
        </xdr:cNvPr>
        <xdr:cNvSpPr/>
      </xdr:nvSpPr>
      <xdr:spPr>
        <a:xfrm>
          <a:off x="2857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1905</xdr:rowOff>
    </xdr:from>
    <xdr:to>
      <xdr:col>19</xdr:col>
      <xdr:colOff>177800</xdr:colOff>
      <xdr:row>60</xdr:row>
      <xdr:rowOff>148590</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flipV="1">
          <a:off x="2908300" y="9946005"/>
          <a:ext cx="889000" cy="48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112412</xdr:rowOff>
    </xdr:from>
    <xdr:ext cx="405111" cy="259045"/>
    <xdr:sp macro="" textlink="">
      <xdr:nvSpPr>
        <xdr:cNvPr id="181" name="n_1aveValue【体育館・プール】&#10;有形固定資産減価償却率">
          <a:extLst>
            <a:ext uri="{FF2B5EF4-FFF2-40B4-BE49-F238E27FC236}">
              <a16:creationId xmlns:a16="http://schemas.microsoft.com/office/drawing/2014/main" id="{00000000-0008-0000-0F00-0000B5000000}"/>
            </a:ext>
          </a:extLst>
        </xdr:cNvPr>
        <xdr:cNvSpPr txBox="1"/>
      </xdr:nvSpPr>
      <xdr:spPr>
        <a:xfrm>
          <a:off x="35820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126382</xdr:rowOff>
    </xdr:from>
    <xdr:ext cx="405111" cy="259045"/>
    <xdr:sp macro="" textlink="">
      <xdr:nvSpPr>
        <xdr:cNvPr id="182" name="n_2aveValue【体育館・プール】&#10;有形固定資産減価償却率">
          <a:extLst>
            <a:ext uri="{FF2B5EF4-FFF2-40B4-BE49-F238E27FC236}">
              <a16:creationId xmlns:a16="http://schemas.microsoft.com/office/drawing/2014/main" id="{00000000-0008-0000-0F00-0000B6000000}"/>
            </a:ext>
          </a:extLst>
        </xdr:cNvPr>
        <xdr:cNvSpPr txBox="1"/>
      </xdr:nvSpPr>
      <xdr:spPr>
        <a:xfrm>
          <a:off x="2705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83" name="n_3aveValue【体育館・プール】&#10;有形固定資産減価償却率">
          <a:extLst>
            <a:ext uri="{FF2B5EF4-FFF2-40B4-BE49-F238E27FC236}">
              <a16:creationId xmlns:a16="http://schemas.microsoft.com/office/drawing/2014/main" id="{00000000-0008-0000-0F00-0000B7000000}"/>
            </a:ext>
          </a:extLst>
        </xdr:cNvPr>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184" name="n_4aveValue【体育館・プール】&#10;有形固定資産減価償却率">
          <a:extLst>
            <a:ext uri="{FF2B5EF4-FFF2-40B4-BE49-F238E27FC236}">
              <a16:creationId xmlns:a16="http://schemas.microsoft.com/office/drawing/2014/main" id="{00000000-0008-0000-0F00-0000B8000000}"/>
            </a:ext>
          </a:extLst>
        </xdr:cNvPr>
        <xdr:cNvSpPr txBox="1"/>
      </xdr:nvSpPr>
      <xdr:spPr>
        <a:xfrm>
          <a:off x="927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69232</xdr:rowOff>
    </xdr:from>
    <xdr:ext cx="405111" cy="259045"/>
    <xdr:sp macro="" textlink="">
      <xdr:nvSpPr>
        <xdr:cNvPr id="185" name="n_1mainValue【体育館・プール】&#10;有形固定資産減価償却率">
          <a:extLst>
            <a:ext uri="{FF2B5EF4-FFF2-40B4-BE49-F238E27FC236}">
              <a16:creationId xmlns:a16="http://schemas.microsoft.com/office/drawing/2014/main" id="{00000000-0008-0000-0F00-0000B9000000}"/>
            </a:ext>
          </a:extLst>
        </xdr:cNvPr>
        <xdr:cNvSpPr txBox="1"/>
      </xdr:nvSpPr>
      <xdr:spPr>
        <a:xfrm>
          <a:off x="3582044" y="967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19067</xdr:rowOff>
    </xdr:from>
    <xdr:ext cx="405111" cy="259045"/>
    <xdr:sp macro="" textlink="">
      <xdr:nvSpPr>
        <xdr:cNvPr id="186" name="n_2mainValue【体育館・プール】&#10;有形固定資産減価償却率">
          <a:extLst>
            <a:ext uri="{FF2B5EF4-FFF2-40B4-BE49-F238E27FC236}">
              <a16:creationId xmlns:a16="http://schemas.microsoft.com/office/drawing/2014/main" id="{00000000-0008-0000-0F00-0000BA000000}"/>
            </a:ext>
          </a:extLst>
        </xdr:cNvPr>
        <xdr:cNvSpPr txBox="1"/>
      </xdr:nvSpPr>
      <xdr:spPr>
        <a:xfrm>
          <a:off x="2705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体育館・プール】&#10;一人当たり面積グラフ枠">
          <a:extLst>
            <a:ext uri="{FF2B5EF4-FFF2-40B4-BE49-F238E27FC236}">
              <a16:creationId xmlns:a16="http://schemas.microsoft.com/office/drawing/2014/main" id="{00000000-0008-0000-0F00-0000D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flipV="1">
          <a:off x="10476865" y="9718929"/>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11" name="【体育館・プール】&#10;一人当たり面積最小値テキスト">
          <a:extLst>
            <a:ext uri="{FF2B5EF4-FFF2-40B4-BE49-F238E27FC236}">
              <a16:creationId xmlns:a16="http://schemas.microsoft.com/office/drawing/2014/main" id="{00000000-0008-0000-0F00-0000D3000000}"/>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13" name="【体育館・プール】&#10;一人当たり面積最大値テキスト">
          <a:extLst>
            <a:ext uri="{FF2B5EF4-FFF2-40B4-BE49-F238E27FC236}">
              <a16:creationId xmlns:a16="http://schemas.microsoft.com/office/drawing/2014/main" id="{00000000-0008-0000-0F00-0000D5000000}"/>
            </a:ext>
          </a:extLst>
        </xdr:cNvPr>
        <xdr:cNvSpPr txBox="1"/>
      </xdr:nvSpPr>
      <xdr:spPr>
        <a:xfrm>
          <a:off x="10515600" y="94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10388600" y="97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16400</xdr:rowOff>
    </xdr:from>
    <xdr:ext cx="469744" cy="259045"/>
    <xdr:sp macro="" textlink="">
      <xdr:nvSpPr>
        <xdr:cNvPr id="215" name="【体育館・プール】&#10;一人当たり面積平均値テキスト">
          <a:extLst>
            <a:ext uri="{FF2B5EF4-FFF2-40B4-BE49-F238E27FC236}">
              <a16:creationId xmlns:a16="http://schemas.microsoft.com/office/drawing/2014/main" id="{00000000-0008-0000-0F00-0000D7000000}"/>
            </a:ext>
          </a:extLst>
        </xdr:cNvPr>
        <xdr:cNvSpPr txBox="1"/>
      </xdr:nvSpPr>
      <xdr:spPr>
        <a:xfrm>
          <a:off x="10515600" y="10817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16" name="フローチャート: 判断 215">
          <a:extLst>
            <a:ext uri="{FF2B5EF4-FFF2-40B4-BE49-F238E27FC236}">
              <a16:creationId xmlns:a16="http://schemas.microsoft.com/office/drawing/2014/main" id="{00000000-0008-0000-0F00-0000D8000000}"/>
            </a:ext>
          </a:extLst>
        </xdr:cNvPr>
        <xdr:cNvSpPr/>
      </xdr:nvSpPr>
      <xdr:spPr>
        <a:xfrm>
          <a:off x="10426700" y="108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17" name="フローチャート: 判断 216">
          <a:extLst>
            <a:ext uri="{FF2B5EF4-FFF2-40B4-BE49-F238E27FC236}">
              <a16:creationId xmlns:a16="http://schemas.microsoft.com/office/drawing/2014/main" id="{00000000-0008-0000-0F00-0000D9000000}"/>
            </a:ext>
          </a:extLst>
        </xdr:cNvPr>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18" name="フローチャート: 判断 217">
          <a:extLst>
            <a:ext uri="{FF2B5EF4-FFF2-40B4-BE49-F238E27FC236}">
              <a16:creationId xmlns:a16="http://schemas.microsoft.com/office/drawing/2014/main" id="{00000000-0008-0000-0F00-0000DA000000}"/>
            </a:ext>
          </a:extLst>
        </xdr:cNvPr>
        <xdr:cNvSpPr/>
      </xdr:nvSpPr>
      <xdr:spPr>
        <a:xfrm>
          <a:off x="8699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65786</xdr:rowOff>
    </xdr:from>
    <xdr:to>
      <xdr:col>41</xdr:col>
      <xdr:colOff>101600</xdr:colOff>
      <xdr:row>63</xdr:row>
      <xdr:rowOff>167386</xdr:rowOff>
    </xdr:to>
    <xdr:sp macro="" textlink="">
      <xdr:nvSpPr>
        <xdr:cNvPr id="219" name="フローチャート: 判断 218">
          <a:extLst>
            <a:ext uri="{FF2B5EF4-FFF2-40B4-BE49-F238E27FC236}">
              <a16:creationId xmlns:a16="http://schemas.microsoft.com/office/drawing/2014/main" id="{00000000-0008-0000-0F00-0000DB000000}"/>
            </a:ext>
          </a:extLst>
        </xdr:cNvPr>
        <xdr:cNvSpPr/>
      </xdr:nvSpPr>
      <xdr:spPr>
        <a:xfrm>
          <a:off x="7810500" y="1086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68834</xdr:rowOff>
    </xdr:from>
    <xdr:to>
      <xdr:col>36</xdr:col>
      <xdr:colOff>165100</xdr:colOff>
      <xdr:row>63</xdr:row>
      <xdr:rowOff>170434</xdr:rowOff>
    </xdr:to>
    <xdr:sp macro="" textlink="">
      <xdr:nvSpPr>
        <xdr:cNvPr id="220" name="フローチャート: 判断 219">
          <a:extLst>
            <a:ext uri="{FF2B5EF4-FFF2-40B4-BE49-F238E27FC236}">
              <a16:creationId xmlns:a16="http://schemas.microsoft.com/office/drawing/2014/main" id="{00000000-0008-0000-0F00-0000DC000000}"/>
            </a:ext>
          </a:extLst>
        </xdr:cNvPr>
        <xdr:cNvSpPr/>
      </xdr:nvSpPr>
      <xdr:spPr>
        <a:xfrm>
          <a:off x="6921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137033</xdr:rowOff>
    </xdr:from>
    <xdr:to>
      <xdr:col>55</xdr:col>
      <xdr:colOff>50800</xdr:colOff>
      <xdr:row>63</xdr:row>
      <xdr:rowOff>67183</xdr:rowOff>
    </xdr:to>
    <xdr:sp macro="" textlink="">
      <xdr:nvSpPr>
        <xdr:cNvPr id="226" name="楕円 225">
          <a:extLst>
            <a:ext uri="{FF2B5EF4-FFF2-40B4-BE49-F238E27FC236}">
              <a16:creationId xmlns:a16="http://schemas.microsoft.com/office/drawing/2014/main" id="{00000000-0008-0000-0F00-0000E2000000}"/>
            </a:ext>
          </a:extLst>
        </xdr:cNvPr>
        <xdr:cNvSpPr/>
      </xdr:nvSpPr>
      <xdr:spPr>
        <a:xfrm>
          <a:off x="10426700" y="1076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159910</xdr:rowOff>
    </xdr:from>
    <xdr:ext cx="469744" cy="259045"/>
    <xdr:sp macro="" textlink="">
      <xdr:nvSpPr>
        <xdr:cNvPr id="227" name="【体育館・プール】&#10;一人当たり面積該当値テキスト">
          <a:extLst>
            <a:ext uri="{FF2B5EF4-FFF2-40B4-BE49-F238E27FC236}">
              <a16:creationId xmlns:a16="http://schemas.microsoft.com/office/drawing/2014/main" id="{00000000-0008-0000-0F00-0000E3000000}"/>
            </a:ext>
          </a:extLst>
        </xdr:cNvPr>
        <xdr:cNvSpPr txBox="1"/>
      </xdr:nvSpPr>
      <xdr:spPr>
        <a:xfrm>
          <a:off x="10515600" y="1061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142748</xdr:rowOff>
    </xdr:from>
    <xdr:to>
      <xdr:col>50</xdr:col>
      <xdr:colOff>165100</xdr:colOff>
      <xdr:row>63</xdr:row>
      <xdr:rowOff>72898</xdr:rowOff>
    </xdr:to>
    <xdr:sp macro="" textlink="">
      <xdr:nvSpPr>
        <xdr:cNvPr id="228" name="楕円 227">
          <a:extLst>
            <a:ext uri="{FF2B5EF4-FFF2-40B4-BE49-F238E27FC236}">
              <a16:creationId xmlns:a16="http://schemas.microsoft.com/office/drawing/2014/main" id="{00000000-0008-0000-0F00-0000E4000000}"/>
            </a:ext>
          </a:extLst>
        </xdr:cNvPr>
        <xdr:cNvSpPr/>
      </xdr:nvSpPr>
      <xdr:spPr>
        <a:xfrm>
          <a:off x="9588500" y="1077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16383</xdr:rowOff>
    </xdr:from>
    <xdr:to>
      <xdr:col>55</xdr:col>
      <xdr:colOff>0</xdr:colOff>
      <xdr:row>63</xdr:row>
      <xdr:rowOff>22098</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flipV="1">
          <a:off x="9639300" y="10817733"/>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147701</xdr:rowOff>
    </xdr:from>
    <xdr:to>
      <xdr:col>46</xdr:col>
      <xdr:colOff>38100</xdr:colOff>
      <xdr:row>63</xdr:row>
      <xdr:rowOff>77851</xdr:rowOff>
    </xdr:to>
    <xdr:sp macro="" textlink="">
      <xdr:nvSpPr>
        <xdr:cNvPr id="230" name="楕円 229">
          <a:extLst>
            <a:ext uri="{FF2B5EF4-FFF2-40B4-BE49-F238E27FC236}">
              <a16:creationId xmlns:a16="http://schemas.microsoft.com/office/drawing/2014/main" id="{00000000-0008-0000-0F00-0000E6000000}"/>
            </a:ext>
          </a:extLst>
        </xdr:cNvPr>
        <xdr:cNvSpPr/>
      </xdr:nvSpPr>
      <xdr:spPr>
        <a:xfrm>
          <a:off x="8699500" y="1077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22098</xdr:rowOff>
    </xdr:from>
    <xdr:to>
      <xdr:col>50</xdr:col>
      <xdr:colOff>114300</xdr:colOff>
      <xdr:row>63</xdr:row>
      <xdr:rowOff>27051</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8750300" y="10823448"/>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135272</xdr:rowOff>
    </xdr:from>
    <xdr:ext cx="469744" cy="259045"/>
    <xdr:sp macro="" textlink="">
      <xdr:nvSpPr>
        <xdr:cNvPr id="232" name="n_1aveValue【体育館・プール】&#10;一人当たり面積">
          <a:extLst>
            <a:ext uri="{FF2B5EF4-FFF2-40B4-BE49-F238E27FC236}">
              <a16:creationId xmlns:a16="http://schemas.microsoft.com/office/drawing/2014/main" id="{00000000-0008-0000-0F00-0000E8000000}"/>
            </a:ext>
          </a:extLst>
        </xdr:cNvPr>
        <xdr:cNvSpPr txBox="1"/>
      </xdr:nvSpPr>
      <xdr:spPr>
        <a:xfrm>
          <a:off x="9391727" y="1093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146321</xdr:rowOff>
    </xdr:from>
    <xdr:ext cx="469744" cy="259045"/>
    <xdr:sp macro="" textlink="">
      <xdr:nvSpPr>
        <xdr:cNvPr id="233" name="n_2aveValue【体育館・プール】&#10;一人当たり面積">
          <a:extLst>
            <a:ext uri="{FF2B5EF4-FFF2-40B4-BE49-F238E27FC236}">
              <a16:creationId xmlns:a16="http://schemas.microsoft.com/office/drawing/2014/main" id="{00000000-0008-0000-0F00-0000E9000000}"/>
            </a:ext>
          </a:extLst>
        </xdr:cNvPr>
        <xdr:cNvSpPr txBox="1"/>
      </xdr:nvSpPr>
      <xdr:spPr>
        <a:xfrm>
          <a:off x="8515427" y="1094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12463</xdr:rowOff>
    </xdr:from>
    <xdr:ext cx="469744" cy="259045"/>
    <xdr:sp macro="" textlink="">
      <xdr:nvSpPr>
        <xdr:cNvPr id="234" name="n_3aveValue【体育館・プール】&#10;一人当たり面積">
          <a:extLst>
            <a:ext uri="{FF2B5EF4-FFF2-40B4-BE49-F238E27FC236}">
              <a16:creationId xmlns:a16="http://schemas.microsoft.com/office/drawing/2014/main" id="{00000000-0008-0000-0F00-0000EA000000}"/>
            </a:ext>
          </a:extLst>
        </xdr:cNvPr>
        <xdr:cNvSpPr txBox="1"/>
      </xdr:nvSpPr>
      <xdr:spPr>
        <a:xfrm>
          <a:off x="7626427" y="1064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15511</xdr:rowOff>
    </xdr:from>
    <xdr:ext cx="469744" cy="259045"/>
    <xdr:sp macro="" textlink="">
      <xdr:nvSpPr>
        <xdr:cNvPr id="235" name="n_4aveValue【体育館・プール】&#10;一人当たり面積">
          <a:extLst>
            <a:ext uri="{FF2B5EF4-FFF2-40B4-BE49-F238E27FC236}">
              <a16:creationId xmlns:a16="http://schemas.microsoft.com/office/drawing/2014/main" id="{00000000-0008-0000-0F00-0000EB000000}"/>
            </a:ext>
          </a:extLst>
        </xdr:cNvPr>
        <xdr:cNvSpPr txBox="1"/>
      </xdr:nvSpPr>
      <xdr:spPr>
        <a:xfrm>
          <a:off x="6737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89425</xdr:rowOff>
    </xdr:from>
    <xdr:ext cx="469744" cy="259045"/>
    <xdr:sp macro="" textlink="">
      <xdr:nvSpPr>
        <xdr:cNvPr id="236" name="n_1mainValue【体育館・プール】&#10;一人当たり面積">
          <a:extLst>
            <a:ext uri="{FF2B5EF4-FFF2-40B4-BE49-F238E27FC236}">
              <a16:creationId xmlns:a16="http://schemas.microsoft.com/office/drawing/2014/main" id="{00000000-0008-0000-0F00-0000EC000000}"/>
            </a:ext>
          </a:extLst>
        </xdr:cNvPr>
        <xdr:cNvSpPr txBox="1"/>
      </xdr:nvSpPr>
      <xdr:spPr>
        <a:xfrm>
          <a:off x="9391727" y="1054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94378</xdr:rowOff>
    </xdr:from>
    <xdr:ext cx="469744" cy="259045"/>
    <xdr:sp macro="" textlink="">
      <xdr:nvSpPr>
        <xdr:cNvPr id="237" name="n_2mainValue【体育館・プール】&#10;一人当たり面積">
          <a:extLst>
            <a:ext uri="{FF2B5EF4-FFF2-40B4-BE49-F238E27FC236}">
              <a16:creationId xmlns:a16="http://schemas.microsoft.com/office/drawing/2014/main" id="{00000000-0008-0000-0F00-0000ED000000}"/>
            </a:ext>
          </a:extLst>
        </xdr:cNvPr>
        <xdr:cNvSpPr txBox="1"/>
      </xdr:nvSpPr>
      <xdr:spPr>
        <a:xfrm>
          <a:off x="8515427" y="1055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8" name="正方形/長方形 237">
          <a:extLst>
            <a:ext uri="{FF2B5EF4-FFF2-40B4-BE49-F238E27FC236}">
              <a16:creationId xmlns:a16="http://schemas.microsoft.com/office/drawing/2014/main" id="{00000000-0008-0000-0F00-0000EE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9" name="正方形/長方形 238">
          <a:extLst>
            <a:ext uri="{FF2B5EF4-FFF2-40B4-BE49-F238E27FC236}">
              <a16:creationId xmlns:a16="http://schemas.microsoft.com/office/drawing/2014/main" id="{00000000-0008-0000-0F00-0000EF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0" name="正方形/長方形 239">
          <a:extLst>
            <a:ext uri="{FF2B5EF4-FFF2-40B4-BE49-F238E27FC236}">
              <a16:creationId xmlns:a16="http://schemas.microsoft.com/office/drawing/2014/main" id="{00000000-0008-0000-0F00-0000F0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1" name="正方形/長方形 240">
          <a:extLst>
            <a:ext uri="{FF2B5EF4-FFF2-40B4-BE49-F238E27FC236}">
              <a16:creationId xmlns:a16="http://schemas.microsoft.com/office/drawing/2014/main" id="{00000000-0008-0000-0F00-0000F1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0" name="テキスト ボックス 249">
          <a:extLst>
            <a:ext uri="{FF2B5EF4-FFF2-40B4-BE49-F238E27FC236}">
              <a16:creationId xmlns:a16="http://schemas.microsoft.com/office/drawing/2014/main" id="{00000000-0008-0000-0F00-0000FA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2" name="テキスト ボックス 251">
          <a:extLst>
            <a:ext uri="{FF2B5EF4-FFF2-40B4-BE49-F238E27FC236}">
              <a16:creationId xmlns:a16="http://schemas.microsoft.com/office/drawing/2014/main" id="{00000000-0008-0000-0F00-0000FC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2" name="【福祉施設】&#10;有形固定資産減価償却率グラフ枠">
          <a:extLst>
            <a:ext uri="{FF2B5EF4-FFF2-40B4-BE49-F238E27FC236}">
              <a16:creationId xmlns:a16="http://schemas.microsoft.com/office/drawing/2014/main" id="{00000000-0008-0000-0F00-000006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flipV="1">
          <a:off x="4634865"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4" name="【福祉施設】&#10;有形固定資産減価償却率最小値テキスト">
          <a:extLst>
            <a:ext uri="{FF2B5EF4-FFF2-40B4-BE49-F238E27FC236}">
              <a16:creationId xmlns:a16="http://schemas.microsoft.com/office/drawing/2014/main" id="{00000000-0008-0000-0F00-000008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66" name="【福祉施設】&#10;有形固定資産減価償却率最大値テキスト">
          <a:extLst>
            <a:ext uri="{FF2B5EF4-FFF2-40B4-BE49-F238E27FC236}">
              <a16:creationId xmlns:a16="http://schemas.microsoft.com/office/drawing/2014/main" id="{00000000-0008-0000-0F00-00000A010000}"/>
            </a:ext>
          </a:extLst>
        </xdr:cNvPr>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147338</xdr:rowOff>
    </xdr:from>
    <xdr:ext cx="405111" cy="259045"/>
    <xdr:sp macro="" textlink="">
      <xdr:nvSpPr>
        <xdr:cNvPr id="268" name="【福祉施設】&#10;有形固定資産減価償却率平均値テキスト">
          <a:extLst>
            <a:ext uri="{FF2B5EF4-FFF2-40B4-BE49-F238E27FC236}">
              <a16:creationId xmlns:a16="http://schemas.microsoft.com/office/drawing/2014/main" id="{00000000-0008-0000-0F00-00000C010000}"/>
            </a:ext>
          </a:extLst>
        </xdr:cNvPr>
        <xdr:cNvSpPr txBox="1"/>
      </xdr:nvSpPr>
      <xdr:spPr>
        <a:xfrm>
          <a:off x="4673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69" name="フローチャート: 判断 268">
          <a:extLst>
            <a:ext uri="{FF2B5EF4-FFF2-40B4-BE49-F238E27FC236}">
              <a16:creationId xmlns:a16="http://schemas.microsoft.com/office/drawing/2014/main" id="{00000000-0008-0000-0F00-00000D010000}"/>
            </a:ext>
          </a:extLst>
        </xdr:cNvPr>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70" name="フローチャート: 判断 269">
          <a:extLst>
            <a:ext uri="{FF2B5EF4-FFF2-40B4-BE49-F238E27FC236}">
              <a16:creationId xmlns:a16="http://schemas.microsoft.com/office/drawing/2014/main" id="{00000000-0008-0000-0F00-00000E010000}"/>
            </a:ext>
          </a:extLst>
        </xdr:cNvPr>
        <xdr:cNvSpPr/>
      </xdr:nvSpPr>
      <xdr:spPr>
        <a:xfrm>
          <a:off x="3746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72208</xdr:rowOff>
    </xdr:from>
    <xdr:to>
      <xdr:col>15</xdr:col>
      <xdr:colOff>101600</xdr:colOff>
      <xdr:row>83</xdr:row>
      <xdr:rowOff>2358</xdr:rowOff>
    </xdr:to>
    <xdr:sp macro="" textlink="">
      <xdr:nvSpPr>
        <xdr:cNvPr id="271" name="フローチャート: 判断 270">
          <a:extLst>
            <a:ext uri="{FF2B5EF4-FFF2-40B4-BE49-F238E27FC236}">
              <a16:creationId xmlns:a16="http://schemas.microsoft.com/office/drawing/2014/main" id="{00000000-0008-0000-0F00-00000F010000}"/>
            </a:ext>
          </a:extLst>
        </xdr:cNvPr>
        <xdr:cNvSpPr/>
      </xdr:nvSpPr>
      <xdr:spPr>
        <a:xfrm>
          <a:off x="2857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96701</xdr:rowOff>
    </xdr:from>
    <xdr:to>
      <xdr:col>10</xdr:col>
      <xdr:colOff>165100</xdr:colOff>
      <xdr:row>83</xdr:row>
      <xdr:rowOff>26851</xdr:rowOff>
    </xdr:to>
    <xdr:sp macro="" textlink="">
      <xdr:nvSpPr>
        <xdr:cNvPr id="272" name="フローチャート: 判断 271">
          <a:extLst>
            <a:ext uri="{FF2B5EF4-FFF2-40B4-BE49-F238E27FC236}">
              <a16:creationId xmlns:a16="http://schemas.microsoft.com/office/drawing/2014/main" id="{00000000-0008-0000-0F00-000010010000}"/>
            </a:ext>
          </a:extLst>
        </xdr:cNvPr>
        <xdr:cNvSpPr/>
      </xdr:nvSpPr>
      <xdr:spPr>
        <a:xfrm>
          <a:off x="1968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73842</xdr:rowOff>
    </xdr:from>
    <xdr:to>
      <xdr:col>6</xdr:col>
      <xdr:colOff>38100</xdr:colOff>
      <xdr:row>83</xdr:row>
      <xdr:rowOff>3992</xdr:rowOff>
    </xdr:to>
    <xdr:sp macro="" textlink="">
      <xdr:nvSpPr>
        <xdr:cNvPr id="273" name="フローチャート: 判断 272">
          <a:extLst>
            <a:ext uri="{FF2B5EF4-FFF2-40B4-BE49-F238E27FC236}">
              <a16:creationId xmlns:a16="http://schemas.microsoft.com/office/drawing/2014/main" id="{00000000-0008-0000-0F00-000011010000}"/>
            </a:ext>
          </a:extLst>
        </xdr:cNvPr>
        <xdr:cNvSpPr/>
      </xdr:nvSpPr>
      <xdr:spPr>
        <a:xfrm>
          <a:off x="1079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101600</xdr:rowOff>
    </xdr:from>
    <xdr:to>
      <xdr:col>24</xdr:col>
      <xdr:colOff>114300</xdr:colOff>
      <xdr:row>85</xdr:row>
      <xdr:rowOff>31750</xdr:rowOff>
    </xdr:to>
    <xdr:sp macro="" textlink="">
      <xdr:nvSpPr>
        <xdr:cNvPr id="279" name="楕円 278">
          <a:extLst>
            <a:ext uri="{FF2B5EF4-FFF2-40B4-BE49-F238E27FC236}">
              <a16:creationId xmlns:a16="http://schemas.microsoft.com/office/drawing/2014/main" id="{00000000-0008-0000-0F00-000017010000}"/>
            </a:ext>
          </a:extLst>
        </xdr:cNvPr>
        <xdr:cNvSpPr/>
      </xdr:nvSpPr>
      <xdr:spPr>
        <a:xfrm>
          <a:off x="4584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80027</xdr:rowOff>
    </xdr:from>
    <xdr:ext cx="405111" cy="259045"/>
    <xdr:sp macro="" textlink="">
      <xdr:nvSpPr>
        <xdr:cNvPr id="280" name="【福祉施設】&#10;有形固定資産減価償却率該当値テキスト">
          <a:extLst>
            <a:ext uri="{FF2B5EF4-FFF2-40B4-BE49-F238E27FC236}">
              <a16:creationId xmlns:a16="http://schemas.microsoft.com/office/drawing/2014/main" id="{00000000-0008-0000-0F00-000018010000}"/>
            </a:ext>
          </a:extLst>
        </xdr:cNvPr>
        <xdr:cNvSpPr txBox="1"/>
      </xdr:nvSpPr>
      <xdr:spPr>
        <a:xfrm>
          <a:off x="4673600"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68943</xdr:rowOff>
    </xdr:from>
    <xdr:to>
      <xdr:col>20</xdr:col>
      <xdr:colOff>38100</xdr:colOff>
      <xdr:row>84</xdr:row>
      <xdr:rowOff>170543</xdr:rowOff>
    </xdr:to>
    <xdr:sp macro="" textlink="">
      <xdr:nvSpPr>
        <xdr:cNvPr id="281" name="楕円 280">
          <a:extLst>
            <a:ext uri="{FF2B5EF4-FFF2-40B4-BE49-F238E27FC236}">
              <a16:creationId xmlns:a16="http://schemas.microsoft.com/office/drawing/2014/main" id="{00000000-0008-0000-0F00-000019010000}"/>
            </a:ext>
          </a:extLst>
        </xdr:cNvPr>
        <xdr:cNvSpPr/>
      </xdr:nvSpPr>
      <xdr:spPr>
        <a:xfrm>
          <a:off x="3746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119743</xdr:rowOff>
    </xdr:from>
    <xdr:to>
      <xdr:col>24</xdr:col>
      <xdr:colOff>63500</xdr:colOff>
      <xdr:row>84</xdr:row>
      <xdr:rowOff>152400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3797300" y="145215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21589</xdr:rowOff>
    </xdr:from>
    <xdr:to>
      <xdr:col>15</xdr:col>
      <xdr:colOff>101600</xdr:colOff>
      <xdr:row>84</xdr:row>
      <xdr:rowOff>123189</xdr:rowOff>
    </xdr:to>
    <xdr:sp macro="" textlink="">
      <xdr:nvSpPr>
        <xdr:cNvPr id="283" name="楕円 282">
          <a:extLst>
            <a:ext uri="{FF2B5EF4-FFF2-40B4-BE49-F238E27FC236}">
              <a16:creationId xmlns:a16="http://schemas.microsoft.com/office/drawing/2014/main" id="{00000000-0008-0000-0F00-00001B010000}"/>
            </a:ext>
          </a:extLst>
        </xdr:cNvPr>
        <xdr:cNvSpPr/>
      </xdr:nvSpPr>
      <xdr:spPr>
        <a:xfrm>
          <a:off x="2857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72389</xdr:rowOff>
    </xdr:from>
    <xdr:to>
      <xdr:col>19</xdr:col>
      <xdr:colOff>177800</xdr:colOff>
      <xdr:row>84</xdr:row>
      <xdr:rowOff>119743</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2908300" y="14474189"/>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49909</xdr:rowOff>
    </xdr:from>
    <xdr:ext cx="405111" cy="259045"/>
    <xdr:sp macro="" textlink="">
      <xdr:nvSpPr>
        <xdr:cNvPr id="285" name="n_1aveValue【福祉施設】&#10;有形固定資産減価償却率">
          <a:extLst>
            <a:ext uri="{FF2B5EF4-FFF2-40B4-BE49-F238E27FC236}">
              <a16:creationId xmlns:a16="http://schemas.microsoft.com/office/drawing/2014/main" id="{00000000-0008-0000-0F00-00001D010000}"/>
            </a:ext>
          </a:extLst>
        </xdr:cNvPr>
        <xdr:cNvSpPr txBox="1"/>
      </xdr:nvSpPr>
      <xdr:spPr>
        <a:xfrm>
          <a:off x="35820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18885</xdr:rowOff>
    </xdr:from>
    <xdr:ext cx="405111" cy="259045"/>
    <xdr:sp macro="" textlink="">
      <xdr:nvSpPr>
        <xdr:cNvPr id="286" name="n_2aveValue【福祉施設】&#10;有形固定資産減価償却率">
          <a:extLst>
            <a:ext uri="{FF2B5EF4-FFF2-40B4-BE49-F238E27FC236}">
              <a16:creationId xmlns:a16="http://schemas.microsoft.com/office/drawing/2014/main" id="{00000000-0008-0000-0F00-00001E010000}"/>
            </a:ext>
          </a:extLst>
        </xdr:cNvPr>
        <xdr:cNvSpPr txBox="1"/>
      </xdr:nvSpPr>
      <xdr:spPr>
        <a:xfrm>
          <a:off x="2705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43378</xdr:rowOff>
    </xdr:from>
    <xdr:ext cx="405111" cy="259045"/>
    <xdr:sp macro="" textlink="">
      <xdr:nvSpPr>
        <xdr:cNvPr id="287" name="n_3aveValue【福祉施設】&#10;有形固定資産減価償却率">
          <a:extLst>
            <a:ext uri="{FF2B5EF4-FFF2-40B4-BE49-F238E27FC236}">
              <a16:creationId xmlns:a16="http://schemas.microsoft.com/office/drawing/2014/main" id="{00000000-0008-0000-0F00-00001F010000}"/>
            </a:ext>
          </a:extLst>
        </xdr:cNvPr>
        <xdr:cNvSpPr txBox="1"/>
      </xdr:nvSpPr>
      <xdr:spPr>
        <a:xfrm>
          <a:off x="1816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20519</xdr:rowOff>
    </xdr:from>
    <xdr:ext cx="405111" cy="259045"/>
    <xdr:sp macro="" textlink="">
      <xdr:nvSpPr>
        <xdr:cNvPr id="288" name="n_4aveValue【福祉施設】&#10;有形固定資産減価償却率">
          <a:extLst>
            <a:ext uri="{FF2B5EF4-FFF2-40B4-BE49-F238E27FC236}">
              <a16:creationId xmlns:a16="http://schemas.microsoft.com/office/drawing/2014/main" id="{00000000-0008-0000-0F00-000020010000}"/>
            </a:ext>
          </a:extLst>
        </xdr:cNvPr>
        <xdr:cNvSpPr txBox="1"/>
      </xdr:nvSpPr>
      <xdr:spPr>
        <a:xfrm>
          <a:off x="927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161670</xdr:rowOff>
    </xdr:from>
    <xdr:ext cx="405111" cy="259045"/>
    <xdr:sp macro="" textlink="">
      <xdr:nvSpPr>
        <xdr:cNvPr id="289" name="n_1mainValue【福祉施設】&#10;有形固定資産減価償却率">
          <a:extLst>
            <a:ext uri="{FF2B5EF4-FFF2-40B4-BE49-F238E27FC236}">
              <a16:creationId xmlns:a16="http://schemas.microsoft.com/office/drawing/2014/main" id="{00000000-0008-0000-0F00-000021010000}"/>
            </a:ext>
          </a:extLst>
        </xdr:cNvPr>
        <xdr:cNvSpPr txBox="1"/>
      </xdr:nvSpPr>
      <xdr:spPr>
        <a:xfrm>
          <a:off x="3582044" y="1456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114316</xdr:rowOff>
    </xdr:from>
    <xdr:ext cx="405111" cy="259045"/>
    <xdr:sp macro="" textlink="">
      <xdr:nvSpPr>
        <xdr:cNvPr id="290" name="n_2mainValue【福祉施設】&#10;有形固定資産減価償却率">
          <a:extLst>
            <a:ext uri="{FF2B5EF4-FFF2-40B4-BE49-F238E27FC236}">
              <a16:creationId xmlns:a16="http://schemas.microsoft.com/office/drawing/2014/main" id="{00000000-0008-0000-0F00-000022010000}"/>
            </a:ext>
          </a:extLst>
        </xdr:cNvPr>
        <xdr:cNvSpPr txBox="1"/>
      </xdr:nvSpPr>
      <xdr:spPr>
        <a:xfrm>
          <a:off x="2705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1" name="【福祉施設】&#10;一人当たり面積グラフ枠">
          <a:extLst>
            <a:ext uri="{FF2B5EF4-FFF2-40B4-BE49-F238E27FC236}">
              <a16:creationId xmlns:a16="http://schemas.microsoft.com/office/drawing/2014/main" id="{00000000-0008-0000-0F00-00003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flipV="1">
          <a:off x="10476865" y="1334947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13" name="【福祉施設】&#10;一人当たり面積最小値テキスト">
          <a:extLst>
            <a:ext uri="{FF2B5EF4-FFF2-40B4-BE49-F238E27FC236}">
              <a16:creationId xmlns:a16="http://schemas.microsoft.com/office/drawing/2014/main" id="{00000000-0008-0000-0F00-000039010000}"/>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15" name="【福祉施設】&#10;一人当たり面積最大値テキスト">
          <a:extLst>
            <a:ext uri="{FF2B5EF4-FFF2-40B4-BE49-F238E27FC236}">
              <a16:creationId xmlns:a16="http://schemas.microsoft.com/office/drawing/2014/main" id="{00000000-0008-0000-0F00-00003B010000}"/>
            </a:ext>
          </a:extLst>
        </xdr:cNvPr>
        <xdr:cNvSpPr txBox="1"/>
      </xdr:nvSpPr>
      <xdr:spPr>
        <a:xfrm>
          <a:off x="10515600" y="1312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10388600" y="1334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17" name="【福祉施設】&#10;一人当たり面積平均値テキスト">
          <a:extLst>
            <a:ext uri="{FF2B5EF4-FFF2-40B4-BE49-F238E27FC236}">
              <a16:creationId xmlns:a16="http://schemas.microsoft.com/office/drawing/2014/main" id="{00000000-0008-0000-0F00-00003D010000}"/>
            </a:ext>
          </a:extLst>
        </xdr:cNvPr>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18" name="フローチャート: 判断 317">
          <a:extLst>
            <a:ext uri="{FF2B5EF4-FFF2-40B4-BE49-F238E27FC236}">
              <a16:creationId xmlns:a16="http://schemas.microsoft.com/office/drawing/2014/main" id="{00000000-0008-0000-0F00-00003E010000}"/>
            </a:ext>
          </a:extLst>
        </xdr:cNvPr>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19" name="フローチャート: 判断 318">
          <a:extLst>
            <a:ext uri="{FF2B5EF4-FFF2-40B4-BE49-F238E27FC236}">
              <a16:creationId xmlns:a16="http://schemas.microsoft.com/office/drawing/2014/main" id="{00000000-0008-0000-0F00-00003F010000}"/>
            </a:ext>
          </a:extLst>
        </xdr:cNvPr>
        <xdr:cNvSpPr/>
      </xdr:nvSpPr>
      <xdr:spPr>
        <a:xfrm>
          <a:off x="9588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20" name="フローチャート: 判断 319">
          <a:extLst>
            <a:ext uri="{FF2B5EF4-FFF2-40B4-BE49-F238E27FC236}">
              <a16:creationId xmlns:a16="http://schemas.microsoft.com/office/drawing/2014/main" id="{00000000-0008-0000-0F00-000040010000}"/>
            </a:ext>
          </a:extLst>
        </xdr:cNvPr>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21" name="フローチャート: 判断 320">
          <a:extLst>
            <a:ext uri="{FF2B5EF4-FFF2-40B4-BE49-F238E27FC236}">
              <a16:creationId xmlns:a16="http://schemas.microsoft.com/office/drawing/2014/main" id="{00000000-0008-0000-0F00-000041010000}"/>
            </a:ext>
          </a:extLst>
        </xdr:cNvPr>
        <xdr:cNvSpPr/>
      </xdr:nvSpPr>
      <xdr:spPr>
        <a:xfrm>
          <a:off x="7810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22" name="フローチャート: 判断 321">
          <a:extLst>
            <a:ext uri="{FF2B5EF4-FFF2-40B4-BE49-F238E27FC236}">
              <a16:creationId xmlns:a16="http://schemas.microsoft.com/office/drawing/2014/main" id="{00000000-0008-0000-0F00-000042010000}"/>
            </a:ext>
          </a:extLst>
        </xdr:cNvPr>
        <xdr:cNvSpPr/>
      </xdr:nvSpPr>
      <xdr:spPr>
        <a:xfrm>
          <a:off x="6921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23876</xdr:rowOff>
    </xdr:from>
    <xdr:to>
      <xdr:col>55</xdr:col>
      <xdr:colOff>50800</xdr:colOff>
      <xdr:row>85</xdr:row>
      <xdr:rowOff>125476</xdr:rowOff>
    </xdr:to>
    <xdr:sp macro="" textlink="">
      <xdr:nvSpPr>
        <xdr:cNvPr id="328" name="楕円 327">
          <a:extLst>
            <a:ext uri="{FF2B5EF4-FFF2-40B4-BE49-F238E27FC236}">
              <a16:creationId xmlns:a16="http://schemas.microsoft.com/office/drawing/2014/main" id="{00000000-0008-0000-0F00-000048010000}"/>
            </a:ext>
          </a:extLst>
        </xdr:cNvPr>
        <xdr:cNvSpPr/>
      </xdr:nvSpPr>
      <xdr:spPr>
        <a:xfrm>
          <a:off x="10426700" y="1459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110253</xdr:rowOff>
    </xdr:from>
    <xdr:ext cx="469744" cy="259045"/>
    <xdr:sp macro="" textlink="">
      <xdr:nvSpPr>
        <xdr:cNvPr id="329" name="【福祉施設】&#10;一人当たり面積該当値テキスト">
          <a:extLst>
            <a:ext uri="{FF2B5EF4-FFF2-40B4-BE49-F238E27FC236}">
              <a16:creationId xmlns:a16="http://schemas.microsoft.com/office/drawing/2014/main" id="{00000000-0008-0000-0F00-000049010000}"/>
            </a:ext>
          </a:extLst>
        </xdr:cNvPr>
        <xdr:cNvSpPr txBox="1"/>
      </xdr:nvSpPr>
      <xdr:spPr>
        <a:xfrm>
          <a:off x="10515600" y="14512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28448</xdr:rowOff>
    </xdr:from>
    <xdr:to>
      <xdr:col>50</xdr:col>
      <xdr:colOff>165100</xdr:colOff>
      <xdr:row>85</xdr:row>
      <xdr:rowOff>130048</xdr:rowOff>
    </xdr:to>
    <xdr:sp macro="" textlink="">
      <xdr:nvSpPr>
        <xdr:cNvPr id="330" name="楕円 329">
          <a:extLst>
            <a:ext uri="{FF2B5EF4-FFF2-40B4-BE49-F238E27FC236}">
              <a16:creationId xmlns:a16="http://schemas.microsoft.com/office/drawing/2014/main" id="{00000000-0008-0000-0F00-00004A010000}"/>
            </a:ext>
          </a:extLst>
        </xdr:cNvPr>
        <xdr:cNvSpPr/>
      </xdr:nvSpPr>
      <xdr:spPr>
        <a:xfrm>
          <a:off x="9588500" y="1460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74676</xdr:rowOff>
    </xdr:from>
    <xdr:to>
      <xdr:col>55</xdr:col>
      <xdr:colOff>0</xdr:colOff>
      <xdr:row>85</xdr:row>
      <xdr:rowOff>79248</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flipV="1">
          <a:off x="9639300" y="1464792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30735</xdr:rowOff>
    </xdr:from>
    <xdr:to>
      <xdr:col>46</xdr:col>
      <xdr:colOff>38100</xdr:colOff>
      <xdr:row>85</xdr:row>
      <xdr:rowOff>132335</xdr:rowOff>
    </xdr:to>
    <xdr:sp macro="" textlink="">
      <xdr:nvSpPr>
        <xdr:cNvPr id="332" name="楕円 331">
          <a:extLst>
            <a:ext uri="{FF2B5EF4-FFF2-40B4-BE49-F238E27FC236}">
              <a16:creationId xmlns:a16="http://schemas.microsoft.com/office/drawing/2014/main" id="{00000000-0008-0000-0F00-00004C010000}"/>
            </a:ext>
          </a:extLst>
        </xdr:cNvPr>
        <xdr:cNvSpPr/>
      </xdr:nvSpPr>
      <xdr:spPr>
        <a:xfrm>
          <a:off x="8699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79248</xdr:rowOff>
    </xdr:from>
    <xdr:to>
      <xdr:col>50</xdr:col>
      <xdr:colOff>114300</xdr:colOff>
      <xdr:row>85</xdr:row>
      <xdr:rowOff>81535</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flipV="1">
          <a:off x="8750300" y="1465249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112285</xdr:rowOff>
    </xdr:from>
    <xdr:ext cx="469744" cy="259045"/>
    <xdr:sp macro="" textlink="">
      <xdr:nvSpPr>
        <xdr:cNvPr id="334" name="n_1aveValue【福祉施設】&#10;一人当たり面積">
          <a:extLst>
            <a:ext uri="{FF2B5EF4-FFF2-40B4-BE49-F238E27FC236}">
              <a16:creationId xmlns:a16="http://schemas.microsoft.com/office/drawing/2014/main" id="{00000000-0008-0000-0F00-00004E010000}"/>
            </a:ext>
          </a:extLst>
        </xdr:cNvPr>
        <xdr:cNvSpPr txBox="1"/>
      </xdr:nvSpPr>
      <xdr:spPr>
        <a:xfrm>
          <a:off x="93917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335" name="n_2aveValue【福祉施設】&#10;一人当たり面積">
          <a:extLst>
            <a:ext uri="{FF2B5EF4-FFF2-40B4-BE49-F238E27FC236}">
              <a16:creationId xmlns:a16="http://schemas.microsoft.com/office/drawing/2014/main" id="{00000000-0008-0000-0F00-00004F010000}"/>
            </a:ext>
          </a:extLst>
        </xdr:cNvPr>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107714</xdr:rowOff>
    </xdr:from>
    <xdr:ext cx="469744" cy="259045"/>
    <xdr:sp macro="" textlink="">
      <xdr:nvSpPr>
        <xdr:cNvPr id="336" name="n_3aveValue【福祉施設】&#10;一人当たり面積">
          <a:extLst>
            <a:ext uri="{FF2B5EF4-FFF2-40B4-BE49-F238E27FC236}">
              <a16:creationId xmlns:a16="http://schemas.microsoft.com/office/drawing/2014/main" id="{00000000-0008-0000-0F00-000050010000}"/>
            </a:ext>
          </a:extLst>
        </xdr:cNvPr>
        <xdr:cNvSpPr txBox="1"/>
      </xdr:nvSpPr>
      <xdr:spPr>
        <a:xfrm>
          <a:off x="7626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107714</xdr:rowOff>
    </xdr:from>
    <xdr:ext cx="469744" cy="259045"/>
    <xdr:sp macro="" textlink="">
      <xdr:nvSpPr>
        <xdr:cNvPr id="337" name="n_4aveValue【福祉施設】&#10;一人当たり面積">
          <a:extLst>
            <a:ext uri="{FF2B5EF4-FFF2-40B4-BE49-F238E27FC236}">
              <a16:creationId xmlns:a16="http://schemas.microsoft.com/office/drawing/2014/main" id="{00000000-0008-0000-0F00-000051010000}"/>
            </a:ext>
          </a:extLst>
        </xdr:cNvPr>
        <xdr:cNvSpPr txBox="1"/>
      </xdr:nvSpPr>
      <xdr:spPr>
        <a:xfrm>
          <a:off x="6737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121175</xdr:rowOff>
    </xdr:from>
    <xdr:ext cx="469744" cy="259045"/>
    <xdr:sp macro="" textlink="">
      <xdr:nvSpPr>
        <xdr:cNvPr id="338" name="n_1mainValue【福祉施設】&#10;一人当たり面積">
          <a:extLst>
            <a:ext uri="{FF2B5EF4-FFF2-40B4-BE49-F238E27FC236}">
              <a16:creationId xmlns:a16="http://schemas.microsoft.com/office/drawing/2014/main" id="{00000000-0008-0000-0F00-000052010000}"/>
            </a:ext>
          </a:extLst>
        </xdr:cNvPr>
        <xdr:cNvSpPr txBox="1"/>
      </xdr:nvSpPr>
      <xdr:spPr>
        <a:xfrm>
          <a:off x="9391727" y="1469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123462</xdr:rowOff>
    </xdr:from>
    <xdr:ext cx="469744" cy="259045"/>
    <xdr:sp macro="" textlink="">
      <xdr:nvSpPr>
        <xdr:cNvPr id="339" name="n_2mainValue【福祉施設】&#10;一人当たり面積">
          <a:extLst>
            <a:ext uri="{FF2B5EF4-FFF2-40B4-BE49-F238E27FC236}">
              <a16:creationId xmlns:a16="http://schemas.microsoft.com/office/drawing/2014/main" id="{00000000-0008-0000-0F00-000053010000}"/>
            </a:ext>
          </a:extLst>
        </xdr:cNvPr>
        <xdr:cNvSpPr txBox="1"/>
      </xdr:nvSpPr>
      <xdr:spPr>
        <a:xfrm>
          <a:off x="8515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市民会館】&#10;有形固定資産減価償却率グラフ枠">
          <a:extLst>
            <a:ext uri="{FF2B5EF4-FFF2-40B4-BE49-F238E27FC236}">
              <a16:creationId xmlns:a16="http://schemas.microsoft.com/office/drawing/2014/main" id="{00000000-0008-0000-0F00-00006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4634865" y="1718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66" name="【市民会館】&#10;有形固定資産減価償却率最小値テキスト">
          <a:extLst>
            <a:ext uri="{FF2B5EF4-FFF2-40B4-BE49-F238E27FC236}">
              <a16:creationId xmlns:a16="http://schemas.microsoft.com/office/drawing/2014/main" id="{00000000-0008-0000-0F00-00006E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368" name="【市民会館】&#10;有形固定資産減価償却率最大値テキスト">
          <a:extLst>
            <a:ext uri="{FF2B5EF4-FFF2-40B4-BE49-F238E27FC236}">
              <a16:creationId xmlns:a16="http://schemas.microsoft.com/office/drawing/2014/main" id="{00000000-0008-0000-0F00-000070010000}"/>
            </a:ext>
          </a:extLst>
        </xdr:cNvPr>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60977</xdr:rowOff>
    </xdr:from>
    <xdr:ext cx="405111" cy="259045"/>
    <xdr:sp macro="" textlink="">
      <xdr:nvSpPr>
        <xdr:cNvPr id="370" name="【市民会館】&#10;有形固定資産減価償却率平均値テキスト">
          <a:extLst>
            <a:ext uri="{FF2B5EF4-FFF2-40B4-BE49-F238E27FC236}">
              <a16:creationId xmlns:a16="http://schemas.microsoft.com/office/drawing/2014/main" id="{00000000-0008-0000-0F00-000072010000}"/>
            </a:ext>
          </a:extLst>
        </xdr:cNvPr>
        <xdr:cNvSpPr txBox="1"/>
      </xdr:nvSpPr>
      <xdr:spPr>
        <a:xfrm>
          <a:off x="4673600" y="1789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371" name="フローチャート: 判断 370">
          <a:extLst>
            <a:ext uri="{FF2B5EF4-FFF2-40B4-BE49-F238E27FC236}">
              <a16:creationId xmlns:a16="http://schemas.microsoft.com/office/drawing/2014/main" id="{00000000-0008-0000-0F00-000073010000}"/>
            </a:ext>
          </a:extLst>
        </xdr:cNvPr>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72" name="フローチャート: 判断 371">
          <a:extLst>
            <a:ext uri="{FF2B5EF4-FFF2-40B4-BE49-F238E27FC236}">
              <a16:creationId xmlns:a16="http://schemas.microsoft.com/office/drawing/2014/main" id="{00000000-0008-0000-0F00-000074010000}"/>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373" name="フローチャート: 判断 372">
          <a:extLst>
            <a:ext uri="{FF2B5EF4-FFF2-40B4-BE49-F238E27FC236}">
              <a16:creationId xmlns:a16="http://schemas.microsoft.com/office/drawing/2014/main" id="{00000000-0008-0000-0F00-000075010000}"/>
            </a:ext>
          </a:extLst>
        </xdr:cNvPr>
        <xdr:cNvSpPr/>
      </xdr:nvSpPr>
      <xdr:spPr>
        <a:xfrm>
          <a:off x="2857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374" name="フローチャート: 判断 373">
          <a:extLst>
            <a:ext uri="{FF2B5EF4-FFF2-40B4-BE49-F238E27FC236}">
              <a16:creationId xmlns:a16="http://schemas.microsoft.com/office/drawing/2014/main" id="{00000000-0008-0000-0F00-000076010000}"/>
            </a:ext>
          </a:extLst>
        </xdr:cNvPr>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375" name="フローチャート: 判断 374">
          <a:extLst>
            <a:ext uri="{FF2B5EF4-FFF2-40B4-BE49-F238E27FC236}">
              <a16:creationId xmlns:a16="http://schemas.microsoft.com/office/drawing/2014/main" id="{00000000-0008-0000-0F00-000077010000}"/>
            </a:ext>
          </a:extLst>
        </xdr:cNvPr>
        <xdr:cNvSpPr/>
      </xdr:nvSpPr>
      <xdr:spPr>
        <a:xfrm>
          <a:off x="1079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381" name="楕円 380">
          <a:extLst>
            <a:ext uri="{FF2B5EF4-FFF2-40B4-BE49-F238E27FC236}">
              <a16:creationId xmlns:a16="http://schemas.microsoft.com/office/drawing/2014/main" id="{00000000-0008-0000-0F00-00007D010000}"/>
            </a:ext>
          </a:extLst>
        </xdr:cNvPr>
        <xdr:cNvSpPr/>
      </xdr:nvSpPr>
      <xdr:spPr>
        <a:xfrm>
          <a:off x="4584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93997</xdr:rowOff>
    </xdr:from>
    <xdr:ext cx="405111" cy="259045"/>
    <xdr:sp macro="" textlink="">
      <xdr:nvSpPr>
        <xdr:cNvPr id="382" name="【市民会館】&#10;有形固定資産減価償却率該当値テキスト">
          <a:extLst>
            <a:ext uri="{FF2B5EF4-FFF2-40B4-BE49-F238E27FC236}">
              <a16:creationId xmlns:a16="http://schemas.microsoft.com/office/drawing/2014/main" id="{00000000-0008-0000-0F00-00007E010000}"/>
            </a:ext>
          </a:extLst>
        </xdr:cNvPr>
        <xdr:cNvSpPr txBox="1"/>
      </xdr:nvSpPr>
      <xdr:spPr>
        <a:xfrm>
          <a:off x="4673600"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30299</xdr:rowOff>
    </xdr:from>
    <xdr:to>
      <xdr:col>20</xdr:col>
      <xdr:colOff>38100</xdr:colOff>
      <xdr:row>104</xdr:row>
      <xdr:rowOff>131899</xdr:rowOff>
    </xdr:to>
    <xdr:sp macro="" textlink="">
      <xdr:nvSpPr>
        <xdr:cNvPr id="383" name="楕円 382">
          <a:extLst>
            <a:ext uri="{FF2B5EF4-FFF2-40B4-BE49-F238E27FC236}">
              <a16:creationId xmlns:a16="http://schemas.microsoft.com/office/drawing/2014/main" id="{00000000-0008-0000-0F00-00007F010000}"/>
            </a:ext>
          </a:extLst>
        </xdr:cNvPr>
        <xdr:cNvSpPr/>
      </xdr:nvSpPr>
      <xdr:spPr>
        <a:xfrm>
          <a:off x="3746500" y="178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81099</xdr:rowOff>
    </xdr:from>
    <xdr:to>
      <xdr:col>24</xdr:col>
      <xdr:colOff>63500</xdr:colOff>
      <xdr:row>104</xdr:row>
      <xdr:rowOff>121920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3797300" y="17911899"/>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160927</xdr:rowOff>
    </xdr:from>
    <xdr:to>
      <xdr:col>15</xdr:col>
      <xdr:colOff>101600</xdr:colOff>
      <xdr:row>105</xdr:row>
      <xdr:rowOff>91077</xdr:rowOff>
    </xdr:to>
    <xdr:sp macro="" textlink="">
      <xdr:nvSpPr>
        <xdr:cNvPr id="385" name="楕円 384">
          <a:extLst>
            <a:ext uri="{FF2B5EF4-FFF2-40B4-BE49-F238E27FC236}">
              <a16:creationId xmlns:a16="http://schemas.microsoft.com/office/drawing/2014/main" id="{00000000-0008-0000-0F00-000081010000}"/>
            </a:ext>
          </a:extLst>
        </xdr:cNvPr>
        <xdr:cNvSpPr/>
      </xdr:nvSpPr>
      <xdr:spPr>
        <a:xfrm>
          <a:off x="2857500" y="179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81099</xdr:rowOff>
    </xdr:from>
    <xdr:to>
      <xdr:col>19</xdr:col>
      <xdr:colOff>177800</xdr:colOff>
      <xdr:row>105</xdr:row>
      <xdr:rowOff>40277</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flipV="1">
          <a:off x="2908300" y="1791189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387" name="n_1aveValue【市民会館】&#10;有形固定資産減価償却率">
          <a:extLst>
            <a:ext uri="{FF2B5EF4-FFF2-40B4-BE49-F238E27FC236}">
              <a16:creationId xmlns:a16="http://schemas.microsoft.com/office/drawing/2014/main" id="{00000000-0008-0000-0F00-000083010000}"/>
            </a:ext>
          </a:extLst>
        </xdr:cNvPr>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164754</xdr:rowOff>
    </xdr:from>
    <xdr:ext cx="405111" cy="259045"/>
    <xdr:sp macro="" textlink="">
      <xdr:nvSpPr>
        <xdr:cNvPr id="388" name="n_2aveValue【市民会館】&#10;有形固定資産減価償却率">
          <a:extLst>
            <a:ext uri="{FF2B5EF4-FFF2-40B4-BE49-F238E27FC236}">
              <a16:creationId xmlns:a16="http://schemas.microsoft.com/office/drawing/2014/main" id="{00000000-0008-0000-0F00-000084010000}"/>
            </a:ext>
          </a:extLst>
        </xdr:cNvPr>
        <xdr:cNvSpPr txBox="1"/>
      </xdr:nvSpPr>
      <xdr:spPr>
        <a:xfrm>
          <a:off x="2705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150058</xdr:rowOff>
    </xdr:from>
    <xdr:ext cx="405111" cy="259045"/>
    <xdr:sp macro="" textlink="">
      <xdr:nvSpPr>
        <xdr:cNvPr id="389" name="n_3aveValue【市民会館】&#10;有形固定資産減価償却率">
          <a:extLst>
            <a:ext uri="{FF2B5EF4-FFF2-40B4-BE49-F238E27FC236}">
              <a16:creationId xmlns:a16="http://schemas.microsoft.com/office/drawing/2014/main" id="{00000000-0008-0000-0F00-000085010000}"/>
            </a:ext>
          </a:extLst>
        </xdr:cNvPr>
        <xdr:cNvSpPr txBox="1"/>
      </xdr:nvSpPr>
      <xdr:spPr>
        <a:xfrm>
          <a:off x="18167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128832</xdr:rowOff>
    </xdr:from>
    <xdr:ext cx="405111" cy="259045"/>
    <xdr:sp macro="" textlink="">
      <xdr:nvSpPr>
        <xdr:cNvPr id="390" name="n_4aveValue【市民会館】&#10;有形固定資産減価償却率">
          <a:extLst>
            <a:ext uri="{FF2B5EF4-FFF2-40B4-BE49-F238E27FC236}">
              <a16:creationId xmlns:a16="http://schemas.microsoft.com/office/drawing/2014/main" id="{00000000-0008-0000-0F00-000086010000}"/>
            </a:ext>
          </a:extLst>
        </xdr:cNvPr>
        <xdr:cNvSpPr txBox="1"/>
      </xdr:nvSpPr>
      <xdr:spPr>
        <a:xfrm>
          <a:off x="927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148426</xdr:rowOff>
    </xdr:from>
    <xdr:ext cx="405111" cy="259045"/>
    <xdr:sp macro="" textlink="">
      <xdr:nvSpPr>
        <xdr:cNvPr id="391" name="n_1mainValue【市民会館】&#10;有形固定資産減価償却率">
          <a:extLst>
            <a:ext uri="{FF2B5EF4-FFF2-40B4-BE49-F238E27FC236}">
              <a16:creationId xmlns:a16="http://schemas.microsoft.com/office/drawing/2014/main" id="{00000000-0008-0000-0F00-000087010000}"/>
            </a:ext>
          </a:extLst>
        </xdr:cNvPr>
        <xdr:cNvSpPr txBox="1"/>
      </xdr:nvSpPr>
      <xdr:spPr>
        <a:xfrm>
          <a:off x="35820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82204</xdr:rowOff>
    </xdr:from>
    <xdr:ext cx="405111" cy="259045"/>
    <xdr:sp macro="" textlink="">
      <xdr:nvSpPr>
        <xdr:cNvPr id="392" name="n_2mainValue【市民会館】&#10;有形固定資産減価償却率">
          <a:extLst>
            <a:ext uri="{FF2B5EF4-FFF2-40B4-BE49-F238E27FC236}">
              <a16:creationId xmlns:a16="http://schemas.microsoft.com/office/drawing/2014/main" id="{00000000-0008-0000-0F00-000088010000}"/>
            </a:ext>
          </a:extLst>
        </xdr:cNvPr>
        <xdr:cNvSpPr txBox="1"/>
      </xdr:nvSpPr>
      <xdr:spPr>
        <a:xfrm>
          <a:off x="2705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5" name="【市民会館】&#10;一人当たり面積グラフ枠">
          <a:extLst>
            <a:ext uri="{FF2B5EF4-FFF2-40B4-BE49-F238E27FC236}">
              <a16:creationId xmlns:a16="http://schemas.microsoft.com/office/drawing/2014/main" id="{00000000-0008-0000-0F00-00009F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flipV="1">
          <a:off x="10476865" y="17146905"/>
          <a:ext cx="0" cy="149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17" name="【市民会館】&#10;一人当たり面積最小値テキスト">
          <a:extLst>
            <a:ext uri="{FF2B5EF4-FFF2-40B4-BE49-F238E27FC236}">
              <a16:creationId xmlns:a16="http://schemas.microsoft.com/office/drawing/2014/main" id="{00000000-0008-0000-0F00-0000A1010000}"/>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419" name="【市民会館】&#10;一人当たり面積最大値テキスト">
          <a:extLst>
            <a:ext uri="{FF2B5EF4-FFF2-40B4-BE49-F238E27FC236}">
              <a16:creationId xmlns:a16="http://schemas.microsoft.com/office/drawing/2014/main" id="{00000000-0008-0000-0F00-0000A3010000}"/>
            </a:ext>
          </a:extLst>
        </xdr:cNvPr>
        <xdr:cNvSpPr txBox="1"/>
      </xdr:nvSpPr>
      <xdr:spPr>
        <a:xfrm>
          <a:off x="10515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0388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36213</xdr:rowOff>
    </xdr:from>
    <xdr:ext cx="469744" cy="259045"/>
    <xdr:sp macro="" textlink="">
      <xdr:nvSpPr>
        <xdr:cNvPr id="421" name="【市民会館】&#10;一人当たり面積平均値テキスト">
          <a:extLst>
            <a:ext uri="{FF2B5EF4-FFF2-40B4-BE49-F238E27FC236}">
              <a16:creationId xmlns:a16="http://schemas.microsoft.com/office/drawing/2014/main" id="{00000000-0008-0000-0F00-0000A5010000}"/>
            </a:ext>
          </a:extLst>
        </xdr:cNvPr>
        <xdr:cNvSpPr txBox="1"/>
      </xdr:nvSpPr>
      <xdr:spPr>
        <a:xfrm>
          <a:off x="10515600" y="18209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22" name="フローチャート: 判断 421">
          <a:extLst>
            <a:ext uri="{FF2B5EF4-FFF2-40B4-BE49-F238E27FC236}">
              <a16:creationId xmlns:a16="http://schemas.microsoft.com/office/drawing/2014/main" id="{00000000-0008-0000-0F00-0000A6010000}"/>
            </a:ext>
          </a:extLst>
        </xdr:cNvPr>
        <xdr:cNvSpPr/>
      </xdr:nvSpPr>
      <xdr:spPr>
        <a:xfrm>
          <a:off x="10426700" y="1823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23" name="フローチャート: 判断 422">
          <a:extLst>
            <a:ext uri="{FF2B5EF4-FFF2-40B4-BE49-F238E27FC236}">
              <a16:creationId xmlns:a16="http://schemas.microsoft.com/office/drawing/2014/main" id="{00000000-0008-0000-0F00-0000A7010000}"/>
            </a:ext>
          </a:extLst>
        </xdr:cNvPr>
        <xdr:cNvSpPr/>
      </xdr:nvSpPr>
      <xdr:spPr>
        <a:xfrm>
          <a:off x="9588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24" name="フローチャート: 判断 423">
          <a:extLst>
            <a:ext uri="{FF2B5EF4-FFF2-40B4-BE49-F238E27FC236}">
              <a16:creationId xmlns:a16="http://schemas.microsoft.com/office/drawing/2014/main" id="{00000000-0008-0000-0F00-0000A8010000}"/>
            </a:ext>
          </a:extLst>
        </xdr:cNvPr>
        <xdr:cNvSpPr/>
      </xdr:nvSpPr>
      <xdr:spPr>
        <a:xfrm>
          <a:off x="8699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25" name="フローチャート: 判断 424">
          <a:extLst>
            <a:ext uri="{FF2B5EF4-FFF2-40B4-BE49-F238E27FC236}">
              <a16:creationId xmlns:a16="http://schemas.microsoft.com/office/drawing/2014/main" id="{00000000-0008-0000-0F00-0000A9010000}"/>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6921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42545</xdr:rowOff>
    </xdr:from>
    <xdr:to>
      <xdr:col>55</xdr:col>
      <xdr:colOff>50800</xdr:colOff>
      <xdr:row>104</xdr:row>
      <xdr:rowOff>144145</xdr:rowOff>
    </xdr:to>
    <xdr:sp macro="" textlink="">
      <xdr:nvSpPr>
        <xdr:cNvPr id="432" name="楕円 431">
          <a:extLst>
            <a:ext uri="{FF2B5EF4-FFF2-40B4-BE49-F238E27FC236}">
              <a16:creationId xmlns:a16="http://schemas.microsoft.com/office/drawing/2014/main" id="{00000000-0008-0000-0F00-0000B0010000}"/>
            </a:ext>
          </a:extLst>
        </xdr:cNvPr>
        <xdr:cNvSpPr/>
      </xdr:nvSpPr>
      <xdr:spPr>
        <a:xfrm>
          <a:off x="1042670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65422</xdr:rowOff>
    </xdr:from>
    <xdr:ext cx="469744" cy="259045"/>
    <xdr:sp macro="" textlink="">
      <xdr:nvSpPr>
        <xdr:cNvPr id="433" name="【市民会館】&#10;一人当たり面積該当値テキスト">
          <a:extLst>
            <a:ext uri="{FF2B5EF4-FFF2-40B4-BE49-F238E27FC236}">
              <a16:creationId xmlns:a16="http://schemas.microsoft.com/office/drawing/2014/main" id="{00000000-0008-0000-0F00-0000B1010000}"/>
            </a:ext>
          </a:extLst>
        </xdr:cNvPr>
        <xdr:cNvSpPr txBox="1"/>
      </xdr:nvSpPr>
      <xdr:spPr>
        <a:xfrm>
          <a:off x="10515600" y="1772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61595</xdr:rowOff>
    </xdr:from>
    <xdr:to>
      <xdr:col>50</xdr:col>
      <xdr:colOff>165100</xdr:colOff>
      <xdr:row>104</xdr:row>
      <xdr:rowOff>163195</xdr:rowOff>
    </xdr:to>
    <xdr:sp macro="" textlink="">
      <xdr:nvSpPr>
        <xdr:cNvPr id="434" name="楕円 433">
          <a:extLst>
            <a:ext uri="{FF2B5EF4-FFF2-40B4-BE49-F238E27FC236}">
              <a16:creationId xmlns:a16="http://schemas.microsoft.com/office/drawing/2014/main" id="{00000000-0008-0000-0F00-0000B2010000}"/>
            </a:ext>
          </a:extLst>
        </xdr:cNvPr>
        <xdr:cNvSpPr/>
      </xdr:nvSpPr>
      <xdr:spPr>
        <a:xfrm>
          <a:off x="9588500" y="178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93345</xdr:rowOff>
    </xdr:from>
    <xdr:to>
      <xdr:col>55</xdr:col>
      <xdr:colOff>0</xdr:colOff>
      <xdr:row>104</xdr:row>
      <xdr:rowOff>112395</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flipV="1">
          <a:off x="9639300" y="1792414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137795</xdr:rowOff>
    </xdr:from>
    <xdr:to>
      <xdr:col>46</xdr:col>
      <xdr:colOff>38100</xdr:colOff>
      <xdr:row>104</xdr:row>
      <xdr:rowOff>67945</xdr:rowOff>
    </xdr:to>
    <xdr:sp macro="" textlink="">
      <xdr:nvSpPr>
        <xdr:cNvPr id="436" name="楕円 435">
          <a:extLst>
            <a:ext uri="{FF2B5EF4-FFF2-40B4-BE49-F238E27FC236}">
              <a16:creationId xmlns:a16="http://schemas.microsoft.com/office/drawing/2014/main" id="{00000000-0008-0000-0F00-0000B4010000}"/>
            </a:ext>
          </a:extLst>
        </xdr:cNvPr>
        <xdr:cNvSpPr/>
      </xdr:nvSpPr>
      <xdr:spPr>
        <a:xfrm>
          <a:off x="86995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17145</xdr:rowOff>
    </xdr:from>
    <xdr:to>
      <xdr:col>50</xdr:col>
      <xdr:colOff>114300</xdr:colOff>
      <xdr:row>104</xdr:row>
      <xdr:rowOff>112395</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8750300" y="1784794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161941</xdr:rowOff>
    </xdr:from>
    <xdr:ext cx="469744" cy="259045"/>
    <xdr:sp macro="" textlink="">
      <xdr:nvSpPr>
        <xdr:cNvPr id="438" name="n_1aveValue【市民会館】&#10;一人当たり面積">
          <a:extLst>
            <a:ext uri="{FF2B5EF4-FFF2-40B4-BE49-F238E27FC236}">
              <a16:creationId xmlns:a16="http://schemas.microsoft.com/office/drawing/2014/main" id="{00000000-0008-0000-0F00-0000B6010000}"/>
            </a:ext>
          </a:extLst>
        </xdr:cNvPr>
        <xdr:cNvSpPr txBox="1"/>
      </xdr:nvSpPr>
      <xdr:spPr>
        <a:xfrm>
          <a:off x="93917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11447</xdr:rowOff>
    </xdr:from>
    <xdr:ext cx="469744" cy="259045"/>
    <xdr:sp macro="" textlink="">
      <xdr:nvSpPr>
        <xdr:cNvPr id="439" name="n_2aveValue【市民会館】&#10;一人当たり面積">
          <a:extLst>
            <a:ext uri="{FF2B5EF4-FFF2-40B4-BE49-F238E27FC236}">
              <a16:creationId xmlns:a16="http://schemas.microsoft.com/office/drawing/2014/main" id="{00000000-0008-0000-0F00-0000B7010000}"/>
            </a:ext>
          </a:extLst>
        </xdr:cNvPr>
        <xdr:cNvSpPr txBox="1"/>
      </xdr:nvSpPr>
      <xdr:spPr>
        <a:xfrm>
          <a:off x="8515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40" name="n_3aveValue【市民会館】&#10;一人当たり面積">
          <a:extLst>
            <a:ext uri="{FF2B5EF4-FFF2-40B4-BE49-F238E27FC236}">
              <a16:creationId xmlns:a16="http://schemas.microsoft.com/office/drawing/2014/main" id="{00000000-0008-0000-0F00-0000B8010000}"/>
            </a:ext>
          </a:extLst>
        </xdr:cNvPr>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59707</xdr:rowOff>
    </xdr:from>
    <xdr:ext cx="469744" cy="259045"/>
    <xdr:sp macro="" textlink="">
      <xdr:nvSpPr>
        <xdr:cNvPr id="441" name="n_4aveValue【市民会館】&#10;一人当たり面積">
          <a:extLst>
            <a:ext uri="{FF2B5EF4-FFF2-40B4-BE49-F238E27FC236}">
              <a16:creationId xmlns:a16="http://schemas.microsoft.com/office/drawing/2014/main" id="{00000000-0008-0000-0F00-0000B9010000}"/>
            </a:ext>
          </a:extLst>
        </xdr:cNvPr>
        <xdr:cNvSpPr txBox="1"/>
      </xdr:nvSpPr>
      <xdr:spPr>
        <a:xfrm>
          <a:off x="6737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8272</xdr:rowOff>
    </xdr:from>
    <xdr:ext cx="469744" cy="259045"/>
    <xdr:sp macro="" textlink="">
      <xdr:nvSpPr>
        <xdr:cNvPr id="442" name="n_1mainValue【市民会館】&#10;一人当たり面積">
          <a:extLst>
            <a:ext uri="{FF2B5EF4-FFF2-40B4-BE49-F238E27FC236}">
              <a16:creationId xmlns:a16="http://schemas.microsoft.com/office/drawing/2014/main" id="{00000000-0008-0000-0F00-0000BA010000}"/>
            </a:ext>
          </a:extLst>
        </xdr:cNvPr>
        <xdr:cNvSpPr txBox="1"/>
      </xdr:nvSpPr>
      <xdr:spPr>
        <a:xfrm>
          <a:off x="9391727" y="1766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84472</xdr:rowOff>
    </xdr:from>
    <xdr:ext cx="469744" cy="259045"/>
    <xdr:sp macro="" textlink="">
      <xdr:nvSpPr>
        <xdr:cNvPr id="443" name="n_2mainValue【市民会館】&#10;一人当たり面積">
          <a:extLst>
            <a:ext uri="{FF2B5EF4-FFF2-40B4-BE49-F238E27FC236}">
              <a16:creationId xmlns:a16="http://schemas.microsoft.com/office/drawing/2014/main" id="{00000000-0008-0000-0F00-0000BB010000}"/>
            </a:ext>
          </a:extLst>
        </xdr:cNvPr>
        <xdr:cNvSpPr txBox="1"/>
      </xdr:nvSpPr>
      <xdr:spPr>
        <a:xfrm>
          <a:off x="8515427" y="1757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68" name="【一般廃棄物処理施設】&#10;有形固定資産減価償却率グラフ枠">
          <a:extLst>
            <a:ext uri="{FF2B5EF4-FFF2-40B4-BE49-F238E27FC236}">
              <a16:creationId xmlns:a16="http://schemas.microsoft.com/office/drawing/2014/main" id="{00000000-0008-0000-0F00-0000D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flipV="1">
          <a:off x="16318864" y="5866311"/>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470" name="【一般廃棄物処理施設】&#10;有形固定資産減価償却率最小値テキスト">
          <a:extLst>
            <a:ext uri="{FF2B5EF4-FFF2-40B4-BE49-F238E27FC236}">
              <a16:creationId xmlns:a16="http://schemas.microsoft.com/office/drawing/2014/main" id="{00000000-0008-0000-0F00-0000D6010000}"/>
            </a:ext>
          </a:extLst>
        </xdr:cNvPr>
        <xdr:cNvSpPr txBox="1"/>
      </xdr:nvSpPr>
      <xdr:spPr>
        <a:xfrm>
          <a:off x="16357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472" name="【一般廃棄物処理施設】&#10;有形固定資産減価償却率最大値テキスト">
          <a:extLst>
            <a:ext uri="{FF2B5EF4-FFF2-40B4-BE49-F238E27FC236}">
              <a16:creationId xmlns:a16="http://schemas.microsoft.com/office/drawing/2014/main" id="{00000000-0008-0000-0F00-0000D8010000}"/>
            </a:ext>
          </a:extLst>
        </xdr:cNvPr>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474" name="【一般廃棄物処理施設】&#10;有形固定資産減価償却率平均値テキスト">
          <a:extLst>
            <a:ext uri="{FF2B5EF4-FFF2-40B4-BE49-F238E27FC236}">
              <a16:creationId xmlns:a16="http://schemas.microsoft.com/office/drawing/2014/main" id="{00000000-0008-0000-0F00-0000DA010000}"/>
            </a:ext>
          </a:extLst>
        </xdr:cNvPr>
        <xdr:cNvSpPr txBox="1"/>
      </xdr:nvSpPr>
      <xdr:spPr>
        <a:xfrm>
          <a:off x="16357600" y="643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75" name="フローチャート: 判断 474">
          <a:extLst>
            <a:ext uri="{FF2B5EF4-FFF2-40B4-BE49-F238E27FC236}">
              <a16:creationId xmlns:a16="http://schemas.microsoft.com/office/drawing/2014/main" id="{00000000-0008-0000-0F00-0000DB010000}"/>
            </a:ext>
          </a:extLst>
        </xdr:cNvPr>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76" name="フローチャート: 判断 475">
          <a:extLst>
            <a:ext uri="{FF2B5EF4-FFF2-40B4-BE49-F238E27FC236}">
              <a16:creationId xmlns:a16="http://schemas.microsoft.com/office/drawing/2014/main" id="{00000000-0008-0000-0F00-0000DC010000}"/>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477" name="フローチャート: 判断 476">
          <a:extLst>
            <a:ext uri="{FF2B5EF4-FFF2-40B4-BE49-F238E27FC236}">
              <a16:creationId xmlns:a16="http://schemas.microsoft.com/office/drawing/2014/main" id="{00000000-0008-0000-0F00-0000DD010000}"/>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478" name="フローチャート: 判断 477">
          <a:extLst>
            <a:ext uri="{FF2B5EF4-FFF2-40B4-BE49-F238E27FC236}">
              <a16:creationId xmlns:a16="http://schemas.microsoft.com/office/drawing/2014/main" id="{00000000-0008-0000-0F00-0000DE010000}"/>
            </a:ext>
          </a:extLst>
        </xdr:cNvPr>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479" name="フローチャート: 判断 478">
          <a:extLst>
            <a:ext uri="{FF2B5EF4-FFF2-40B4-BE49-F238E27FC236}">
              <a16:creationId xmlns:a16="http://schemas.microsoft.com/office/drawing/2014/main" id="{00000000-0008-0000-0F00-0000DF010000}"/>
            </a:ext>
          </a:extLst>
        </xdr:cNvPr>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80917</xdr:rowOff>
    </xdr:from>
    <xdr:to>
      <xdr:col>85</xdr:col>
      <xdr:colOff>177800</xdr:colOff>
      <xdr:row>42</xdr:row>
      <xdr:rowOff>11067</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16268700" y="711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167294</xdr:rowOff>
    </xdr:from>
    <xdr:ext cx="405111" cy="259045"/>
    <xdr:sp macro="" textlink="">
      <xdr:nvSpPr>
        <xdr:cNvPr id="486" name="【一般廃棄物処理施設】&#10;有形固定資産減価償却率該当値テキスト">
          <a:extLst>
            <a:ext uri="{FF2B5EF4-FFF2-40B4-BE49-F238E27FC236}">
              <a16:creationId xmlns:a16="http://schemas.microsoft.com/office/drawing/2014/main" id="{00000000-0008-0000-0F00-0000E6010000}"/>
            </a:ext>
          </a:extLst>
        </xdr:cNvPr>
        <xdr:cNvSpPr txBox="1"/>
      </xdr:nvSpPr>
      <xdr:spPr>
        <a:xfrm>
          <a:off x="16357600" y="7025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67854</xdr:rowOff>
    </xdr:from>
    <xdr:to>
      <xdr:col>81</xdr:col>
      <xdr:colOff>101600</xdr:colOff>
      <xdr:row>41</xdr:row>
      <xdr:rowOff>169454</xdr:rowOff>
    </xdr:to>
    <xdr:sp macro="" textlink="">
      <xdr:nvSpPr>
        <xdr:cNvPr id="487" name="楕円 486">
          <a:extLst>
            <a:ext uri="{FF2B5EF4-FFF2-40B4-BE49-F238E27FC236}">
              <a16:creationId xmlns:a16="http://schemas.microsoft.com/office/drawing/2014/main" id="{00000000-0008-0000-0F00-0000E7010000}"/>
            </a:ext>
          </a:extLst>
        </xdr:cNvPr>
        <xdr:cNvSpPr/>
      </xdr:nvSpPr>
      <xdr:spPr>
        <a:xfrm>
          <a:off x="15430500" y="709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118654</xdr:rowOff>
    </xdr:from>
    <xdr:to>
      <xdr:col>85</xdr:col>
      <xdr:colOff>127000</xdr:colOff>
      <xdr:row>41</xdr:row>
      <xdr:rowOff>131717</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15481300" y="714810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41728</xdr:rowOff>
    </xdr:from>
    <xdr:to>
      <xdr:col>76</xdr:col>
      <xdr:colOff>165100</xdr:colOff>
      <xdr:row>42</xdr:row>
      <xdr:rowOff>143328</xdr:rowOff>
    </xdr:to>
    <xdr:sp macro="" textlink="">
      <xdr:nvSpPr>
        <xdr:cNvPr id="489" name="楕円 488">
          <a:extLst>
            <a:ext uri="{FF2B5EF4-FFF2-40B4-BE49-F238E27FC236}">
              <a16:creationId xmlns:a16="http://schemas.microsoft.com/office/drawing/2014/main" id="{00000000-0008-0000-0F00-0000E9010000}"/>
            </a:ext>
          </a:extLst>
        </xdr:cNvPr>
        <xdr:cNvSpPr/>
      </xdr:nvSpPr>
      <xdr:spPr>
        <a:xfrm>
          <a:off x="14541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118654</xdr:rowOff>
    </xdr:from>
    <xdr:to>
      <xdr:col>81</xdr:col>
      <xdr:colOff>50800</xdr:colOff>
      <xdr:row>42</xdr:row>
      <xdr:rowOff>92528</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flipV="1">
          <a:off x="14592300" y="7148104"/>
          <a:ext cx="889000" cy="14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491" name="n_1aveValue【一般廃棄物処理施設】&#10;有形固定資産減価償却率">
          <a:extLst>
            <a:ext uri="{FF2B5EF4-FFF2-40B4-BE49-F238E27FC236}">
              <a16:creationId xmlns:a16="http://schemas.microsoft.com/office/drawing/2014/main" id="{00000000-0008-0000-0F00-0000EB010000}"/>
            </a:ext>
          </a:extLst>
        </xdr:cNvPr>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492" name="n_2aveValue【一般廃棄物処理施設】&#10;有形固定資産減価償却率">
          <a:extLst>
            <a:ext uri="{FF2B5EF4-FFF2-40B4-BE49-F238E27FC236}">
              <a16:creationId xmlns:a16="http://schemas.microsoft.com/office/drawing/2014/main" id="{00000000-0008-0000-0F00-0000EC010000}"/>
            </a:ext>
          </a:extLst>
        </xdr:cNvPr>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166387</xdr:rowOff>
    </xdr:from>
    <xdr:ext cx="405111" cy="259045"/>
    <xdr:sp macro="" textlink="">
      <xdr:nvSpPr>
        <xdr:cNvPr id="493" name="n_3aveValue【一般廃棄物処理施設】&#10;有形固定資産減価償却率">
          <a:extLst>
            <a:ext uri="{FF2B5EF4-FFF2-40B4-BE49-F238E27FC236}">
              <a16:creationId xmlns:a16="http://schemas.microsoft.com/office/drawing/2014/main" id="{00000000-0008-0000-0F00-0000ED010000}"/>
            </a:ext>
          </a:extLst>
        </xdr:cNvPr>
        <xdr:cNvSpPr txBox="1"/>
      </xdr:nvSpPr>
      <xdr:spPr>
        <a:xfrm>
          <a:off x="13500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494" name="n_4aveValue【一般廃棄物処理施設】&#10;有形固定資産減価償却率">
          <a:extLst>
            <a:ext uri="{FF2B5EF4-FFF2-40B4-BE49-F238E27FC236}">
              <a16:creationId xmlns:a16="http://schemas.microsoft.com/office/drawing/2014/main" id="{00000000-0008-0000-0F00-0000EE010000}"/>
            </a:ext>
          </a:extLst>
        </xdr:cNvPr>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160581</xdr:rowOff>
    </xdr:from>
    <xdr:ext cx="405111" cy="259045"/>
    <xdr:sp macro="" textlink="">
      <xdr:nvSpPr>
        <xdr:cNvPr id="495" name="n_1mainValue【一般廃棄物処理施設】&#10;有形固定資産減価償却率">
          <a:extLst>
            <a:ext uri="{FF2B5EF4-FFF2-40B4-BE49-F238E27FC236}">
              <a16:creationId xmlns:a16="http://schemas.microsoft.com/office/drawing/2014/main" id="{00000000-0008-0000-0F00-0000EF010000}"/>
            </a:ext>
          </a:extLst>
        </xdr:cNvPr>
        <xdr:cNvSpPr txBox="1"/>
      </xdr:nvSpPr>
      <xdr:spPr>
        <a:xfrm>
          <a:off x="15266044" y="719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496" name="n_2mainValue【一般廃棄物処理施設】&#10;有形固定資産減価償却率">
          <a:extLst>
            <a:ext uri="{FF2B5EF4-FFF2-40B4-BE49-F238E27FC236}">
              <a16:creationId xmlns:a16="http://schemas.microsoft.com/office/drawing/2014/main" id="{00000000-0008-0000-0F00-0000F0010000}"/>
            </a:ext>
          </a:extLst>
        </xdr:cNvPr>
        <xdr:cNvSpPr txBox="1"/>
      </xdr:nvSpPr>
      <xdr:spPr>
        <a:xfrm>
          <a:off x="14357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9" name="【一般廃棄物処理施設】&#10;一人当たり有形固定資産（償却資産）額グラフ枠">
          <a:extLst>
            <a:ext uri="{FF2B5EF4-FFF2-40B4-BE49-F238E27FC236}">
              <a16:creationId xmlns:a16="http://schemas.microsoft.com/office/drawing/2014/main" id="{00000000-0008-0000-0F00-000007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flipV="1">
          <a:off x="22160864" y="5955498"/>
          <a:ext cx="0" cy="1283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521" name="【一般廃棄物処理施設】&#10;一人当たり有形固定資産（償却資産）額最小値テキスト">
          <a:extLst>
            <a:ext uri="{FF2B5EF4-FFF2-40B4-BE49-F238E27FC236}">
              <a16:creationId xmlns:a16="http://schemas.microsoft.com/office/drawing/2014/main" id="{00000000-0008-0000-0F00-000009020000}"/>
            </a:ext>
          </a:extLst>
        </xdr:cNvPr>
        <xdr:cNvSpPr txBox="1"/>
      </xdr:nvSpPr>
      <xdr:spPr>
        <a:xfrm>
          <a:off x="22199600" y="7242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22072600" y="72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523" name="【一般廃棄物処理施設】&#10;一人当たり有形固定資産（償却資産）額最大値テキスト">
          <a:extLst>
            <a:ext uri="{FF2B5EF4-FFF2-40B4-BE49-F238E27FC236}">
              <a16:creationId xmlns:a16="http://schemas.microsoft.com/office/drawing/2014/main" id="{00000000-0008-0000-0F00-00000B020000}"/>
            </a:ext>
          </a:extLst>
        </xdr:cNvPr>
        <xdr:cNvSpPr txBox="1"/>
      </xdr:nvSpPr>
      <xdr:spPr>
        <a:xfrm>
          <a:off x="22199600" y="573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22072600" y="595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18801</xdr:rowOff>
    </xdr:from>
    <xdr:ext cx="599010" cy="259045"/>
    <xdr:sp macro="" textlink="">
      <xdr:nvSpPr>
        <xdr:cNvPr id="525" name="【一般廃棄物処理施設】&#10;一人当たり有形固定資産（償却資産）額平均値テキスト">
          <a:extLst>
            <a:ext uri="{FF2B5EF4-FFF2-40B4-BE49-F238E27FC236}">
              <a16:creationId xmlns:a16="http://schemas.microsoft.com/office/drawing/2014/main" id="{00000000-0008-0000-0F00-00000D020000}"/>
            </a:ext>
          </a:extLst>
        </xdr:cNvPr>
        <xdr:cNvSpPr txBox="1"/>
      </xdr:nvSpPr>
      <xdr:spPr>
        <a:xfrm>
          <a:off x="22199600" y="6705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22110700" y="6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21272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64502</xdr:rowOff>
    </xdr:from>
    <xdr:to>
      <xdr:col>107</xdr:col>
      <xdr:colOff>101600</xdr:colOff>
      <xdr:row>39</xdr:row>
      <xdr:rowOff>166102</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20383500" y="675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75692</xdr:rowOff>
    </xdr:from>
    <xdr:to>
      <xdr:col>102</xdr:col>
      <xdr:colOff>165100</xdr:colOff>
      <xdr:row>40</xdr:row>
      <xdr:rowOff>5842</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9494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89972</xdr:rowOff>
    </xdr:from>
    <xdr:to>
      <xdr:col>98</xdr:col>
      <xdr:colOff>38100</xdr:colOff>
      <xdr:row>40</xdr:row>
      <xdr:rowOff>20122</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8605500" y="677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81697</xdr:rowOff>
    </xdr:from>
    <xdr:to>
      <xdr:col>116</xdr:col>
      <xdr:colOff>114300</xdr:colOff>
      <xdr:row>37</xdr:row>
      <xdr:rowOff>11847</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22110700" y="625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104574</xdr:rowOff>
    </xdr:from>
    <xdr:ext cx="599010" cy="259045"/>
    <xdr:sp macro="" textlink="">
      <xdr:nvSpPr>
        <xdr:cNvPr id="537" name="【一般廃棄物処理施設】&#10;一人当たり有形固定資産（償却資産）額該当値テキスト">
          <a:extLst>
            <a:ext uri="{FF2B5EF4-FFF2-40B4-BE49-F238E27FC236}">
              <a16:creationId xmlns:a16="http://schemas.microsoft.com/office/drawing/2014/main" id="{00000000-0008-0000-0F00-000019020000}"/>
            </a:ext>
          </a:extLst>
        </xdr:cNvPr>
        <xdr:cNvSpPr txBox="1"/>
      </xdr:nvSpPr>
      <xdr:spPr>
        <a:xfrm>
          <a:off x="22199600" y="6105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105338</xdr:rowOff>
    </xdr:from>
    <xdr:to>
      <xdr:col>112</xdr:col>
      <xdr:colOff>38100</xdr:colOff>
      <xdr:row>37</xdr:row>
      <xdr:rowOff>35488</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21272500" y="627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132497</xdr:rowOff>
    </xdr:from>
    <xdr:to>
      <xdr:col>116</xdr:col>
      <xdr:colOff>63500</xdr:colOff>
      <xdr:row>36</xdr:row>
      <xdr:rowOff>156138</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flipV="1">
          <a:off x="21323300" y="6304697"/>
          <a:ext cx="838200" cy="2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118334</xdr:rowOff>
    </xdr:from>
    <xdr:to>
      <xdr:col>107</xdr:col>
      <xdr:colOff>101600</xdr:colOff>
      <xdr:row>42</xdr:row>
      <xdr:rowOff>48484</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20383500" y="714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156138</xdr:rowOff>
    </xdr:from>
    <xdr:to>
      <xdr:col>111</xdr:col>
      <xdr:colOff>177800</xdr:colOff>
      <xdr:row>41</xdr:row>
      <xdr:rowOff>169134</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flipV="1">
          <a:off x="20434300" y="6328338"/>
          <a:ext cx="889000" cy="87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149045</xdr:rowOff>
    </xdr:from>
    <xdr:ext cx="599010" cy="259045"/>
    <xdr:sp macro="" textlink="">
      <xdr:nvSpPr>
        <xdr:cNvPr id="542" name="n_1aveValue【一般廃棄物処理施設】&#10;一人当たり有形固定資産（償却資産）額">
          <a:extLst>
            <a:ext uri="{FF2B5EF4-FFF2-40B4-BE49-F238E27FC236}">
              <a16:creationId xmlns:a16="http://schemas.microsoft.com/office/drawing/2014/main" id="{00000000-0008-0000-0F00-00001E020000}"/>
            </a:ext>
          </a:extLst>
        </xdr:cNvPr>
        <xdr:cNvSpPr txBox="1"/>
      </xdr:nvSpPr>
      <xdr:spPr>
        <a:xfrm>
          <a:off x="21011095" y="683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11179</xdr:rowOff>
    </xdr:from>
    <xdr:ext cx="599010" cy="259045"/>
    <xdr:sp macro="" textlink="">
      <xdr:nvSpPr>
        <xdr:cNvPr id="543" name="n_2aveValue【一般廃棄物処理施設】&#10;一人当たり有形固定資産（償却資産）額">
          <a:extLst>
            <a:ext uri="{FF2B5EF4-FFF2-40B4-BE49-F238E27FC236}">
              <a16:creationId xmlns:a16="http://schemas.microsoft.com/office/drawing/2014/main" id="{00000000-0008-0000-0F00-00001F020000}"/>
            </a:ext>
          </a:extLst>
        </xdr:cNvPr>
        <xdr:cNvSpPr txBox="1"/>
      </xdr:nvSpPr>
      <xdr:spPr>
        <a:xfrm>
          <a:off x="20134795" y="652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22369</xdr:rowOff>
    </xdr:from>
    <xdr:ext cx="599010" cy="259045"/>
    <xdr:sp macro="" textlink="">
      <xdr:nvSpPr>
        <xdr:cNvPr id="544" name="n_3aveValue【一般廃棄物処理施設】&#10;一人当たり有形固定資産（償却資産）額">
          <a:extLst>
            <a:ext uri="{FF2B5EF4-FFF2-40B4-BE49-F238E27FC236}">
              <a16:creationId xmlns:a16="http://schemas.microsoft.com/office/drawing/2014/main" id="{00000000-0008-0000-0F00-000020020000}"/>
            </a:ext>
          </a:extLst>
        </xdr:cNvPr>
        <xdr:cNvSpPr txBox="1"/>
      </xdr:nvSpPr>
      <xdr:spPr>
        <a:xfrm>
          <a:off x="19245795" y="653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36649</xdr:rowOff>
    </xdr:from>
    <xdr:ext cx="599010" cy="259045"/>
    <xdr:sp macro="" textlink="">
      <xdr:nvSpPr>
        <xdr:cNvPr id="545" name="n_4aveValue【一般廃棄物処理施設】&#10;一人当たり有形固定資産（償却資産）額">
          <a:extLst>
            <a:ext uri="{FF2B5EF4-FFF2-40B4-BE49-F238E27FC236}">
              <a16:creationId xmlns:a16="http://schemas.microsoft.com/office/drawing/2014/main" id="{00000000-0008-0000-0F00-000021020000}"/>
            </a:ext>
          </a:extLst>
        </xdr:cNvPr>
        <xdr:cNvSpPr txBox="1"/>
      </xdr:nvSpPr>
      <xdr:spPr>
        <a:xfrm>
          <a:off x="18356795" y="6551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52015</xdr:rowOff>
    </xdr:from>
    <xdr:ext cx="599010" cy="259045"/>
    <xdr:sp macro="" textlink="">
      <xdr:nvSpPr>
        <xdr:cNvPr id="546" name="n_1mainValue【一般廃棄物処理施設】&#10;一人当たり有形固定資産（償却資産）額">
          <a:extLst>
            <a:ext uri="{FF2B5EF4-FFF2-40B4-BE49-F238E27FC236}">
              <a16:creationId xmlns:a16="http://schemas.microsoft.com/office/drawing/2014/main" id="{00000000-0008-0000-0F00-000022020000}"/>
            </a:ext>
          </a:extLst>
        </xdr:cNvPr>
        <xdr:cNvSpPr txBox="1"/>
      </xdr:nvSpPr>
      <xdr:spPr>
        <a:xfrm>
          <a:off x="21011095" y="605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39611</xdr:rowOff>
    </xdr:from>
    <xdr:ext cx="534377" cy="259045"/>
    <xdr:sp macro="" textlink="">
      <xdr:nvSpPr>
        <xdr:cNvPr id="547" name="n_2mainValue【一般廃棄物処理施設】&#10;一人当たり有形固定資産（償却資産）額">
          <a:extLst>
            <a:ext uri="{FF2B5EF4-FFF2-40B4-BE49-F238E27FC236}">
              <a16:creationId xmlns:a16="http://schemas.microsoft.com/office/drawing/2014/main" id="{00000000-0008-0000-0F00-000023020000}"/>
            </a:ext>
          </a:extLst>
        </xdr:cNvPr>
        <xdr:cNvSpPr txBox="1"/>
      </xdr:nvSpPr>
      <xdr:spPr>
        <a:xfrm>
          <a:off x="20167111" y="724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1" name="【保健センター・保健所】&#10;有形固定資産減価償却率グラフ枠">
          <a:extLst>
            <a:ext uri="{FF2B5EF4-FFF2-40B4-BE49-F238E27FC236}">
              <a16:creationId xmlns:a16="http://schemas.microsoft.com/office/drawing/2014/main" id="{00000000-0008-0000-0F00-00003B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flipV="1">
          <a:off x="16318864"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73" name="【保健センター・保健所】&#10;有形固定資産減価償却率最小値テキスト">
          <a:extLst>
            <a:ext uri="{FF2B5EF4-FFF2-40B4-BE49-F238E27FC236}">
              <a16:creationId xmlns:a16="http://schemas.microsoft.com/office/drawing/2014/main" id="{00000000-0008-0000-0F00-00003D02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575" name="【保健センター・保健所】&#10;有形固定資産減価償却率最大値テキスト">
          <a:extLst>
            <a:ext uri="{FF2B5EF4-FFF2-40B4-BE49-F238E27FC236}">
              <a16:creationId xmlns:a16="http://schemas.microsoft.com/office/drawing/2014/main" id="{00000000-0008-0000-0F00-00003F020000}"/>
            </a:ext>
          </a:extLst>
        </xdr:cNvPr>
        <xdr:cNvSpPr txBox="1"/>
      </xdr:nvSpPr>
      <xdr:spPr>
        <a:xfrm>
          <a:off x="16357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6230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25417</xdr:rowOff>
    </xdr:from>
    <xdr:ext cx="405111" cy="259045"/>
    <xdr:sp macro="" textlink="">
      <xdr:nvSpPr>
        <xdr:cNvPr id="577" name="【保健センター・保健所】&#10;有形固定資産減価償却率平均値テキスト">
          <a:extLst>
            <a:ext uri="{FF2B5EF4-FFF2-40B4-BE49-F238E27FC236}">
              <a16:creationId xmlns:a16="http://schemas.microsoft.com/office/drawing/2014/main" id="{00000000-0008-0000-0F00-000041020000}"/>
            </a:ext>
          </a:extLst>
        </xdr:cNvPr>
        <xdr:cNvSpPr txBox="1"/>
      </xdr:nvSpPr>
      <xdr:spPr>
        <a:xfrm>
          <a:off x="16357600" y="996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162687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14541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55880</xdr:rowOff>
    </xdr:from>
    <xdr:to>
      <xdr:col>72</xdr:col>
      <xdr:colOff>38100</xdr:colOff>
      <xdr:row>58</xdr:row>
      <xdr:rowOff>157480</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13652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25400</xdr:rowOff>
    </xdr:from>
    <xdr:to>
      <xdr:col>85</xdr:col>
      <xdr:colOff>177800</xdr:colOff>
      <xdr:row>64</xdr:row>
      <xdr:rowOff>127000</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16268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111777</xdr:rowOff>
    </xdr:from>
    <xdr:ext cx="469744" cy="259045"/>
    <xdr:sp macro="" textlink="">
      <xdr:nvSpPr>
        <xdr:cNvPr id="589" name="【保健センター・保健所】&#10;有形固定資産減価償却率該当値テキスト">
          <a:extLst>
            <a:ext uri="{FF2B5EF4-FFF2-40B4-BE49-F238E27FC236}">
              <a16:creationId xmlns:a16="http://schemas.microsoft.com/office/drawing/2014/main" id="{00000000-0008-0000-0F00-00004D020000}"/>
            </a:ext>
          </a:extLst>
        </xdr:cNvPr>
        <xdr:cNvSpPr txBox="1"/>
      </xdr:nvSpPr>
      <xdr:spPr>
        <a:xfrm>
          <a:off x="16357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25400</xdr:rowOff>
    </xdr:from>
    <xdr:to>
      <xdr:col>81</xdr:col>
      <xdr:colOff>101600</xdr:colOff>
      <xdr:row>64</xdr:row>
      <xdr:rowOff>127000</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15430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76200</xdr:rowOff>
    </xdr:from>
    <xdr:to>
      <xdr:col>85</xdr:col>
      <xdr:colOff>127000</xdr:colOff>
      <xdr:row>64</xdr:row>
      <xdr:rowOff>76200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5481300" y="1104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25400</xdr:rowOff>
    </xdr:from>
    <xdr:to>
      <xdr:col>76</xdr:col>
      <xdr:colOff>165100</xdr:colOff>
      <xdr:row>64</xdr:row>
      <xdr:rowOff>127000</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14541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76200</xdr:rowOff>
    </xdr:from>
    <xdr:to>
      <xdr:col>81</xdr:col>
      <xdr:colOff>50800</xdr:colOff>
      <xdr:row>64</xdr:row>
      <xdr:rowOff>76200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4592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82567</xdr:rowOff>
    </xdr:from>
    <xdr:ext cx="405111" cy="259045"/>
    <xdr:sp macro="" textlink="">
      <xdr:nvSpPr>
        <xdr:cNvPr id="594" name="n_1aveValue【保健センター・保健所】&#10;有形固定資産減価償却率">
          <a:extLst>
            <a:ext uri="{FF2B5EF4-FFF2-40B4-BE49-F238E27FC236}">
              <a16:creationId xmlns:a16="http://schemas.microsoft.com/office/drawing/2014/main" id="{00000000-0008-0000-0F00-000052020000}"/>
            </a:ext>
          </a:extLst>
        </xdr:cNvPr>
        <xdr:cNvSpPr txBox="1"/>
      </xdr:nvSpPr>
      <xdr:spPr>
        <a:xfrm>
          <a:off x="15266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61612</xdr:rowOff>
    </xdr:from>
    <xdr:ext cx="405111" cy="259045"/>
    <xdr:sp macro="" textlink="">
      <xdr:nvSpPr>
        <xdr:cNvPr id="595" name="n_2aveValue【保健センター・保健所】&#10;有形固定資産減価償却率">
          <a:extLst>
            <a:ext uri="{FF2B5EF4-FFF2-40B4-BE49-F238E27FC236}">
              <a16:creationId xmlns:a16="http://schemas.microsoft.com/office/drawing/2014/main" id="{00000000-0008-0000-0F00-000053020000}"/>
            </a:ext>
          </a:extLst>
        </xdr:cNvPr>
        <xdr:cNvSpPr txBox="1"/>
      </xdr:nvSpPr>
      <xdr:spPr>
        <a:xfrm>
          <a:off x="14389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2557</xdr:rowOff>
    </xdr:from>
    <xdr:ext cx="405111" cy="259045"/>
    <xdr:sp macro="" textlink="">
      <xdr:nvSpPr>
        <xdr:cNvPr id="596" name="n_3aveValue【保健センター・保健所】&#10;有形固定資産減価償却率">
          <a:extLst>
            <a:ext uri="{FF2B5EF4-FFF2-40B4-BE49-F238E27FC236}">
              <a16:creationId xmlns:a16="http://schemas.microsoft.com/office/drawing/2014/main" id="{00000000-0008-0000-0F00-000054020000}"/>
            </a:ext>
          </a:extLst>
        </xdr:cNvPr>
        <xdr:cNvSpPr txBox="1"/>
      </xdr:nvSpPr>
      <xdr:spPr>
        <a:xfrm>
          <a:off x="135007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597" name="n_4aveValue【保健センター・保健所】&#10;有形固定資産減価償却率">
          <a:extLst>
            <a:ext uri="{FF2B5EF4-FFF2-40B4-BE49-F238E27FC236}">
              <a16:creationId xmlns:a16="http://schemas.microsoft.com/office/drawing/2014/main" id="{00000000-0008-0000-0F00-000055020000}"/>
            </a:ext>
          </a:extLst>
        </xdr:cNvPr>
        <xdr:cNvSpPr txBox="1"/>
      </xdr:nvSpPr>
      <xdr:spPr>
        <a:xfrm>
          <a:off x="12611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64</xdr:row>
      <xdr:rowOff>118127</xdr:rowOff>
    </xdr:from>
    <xdr:ext cx="469744" cy="259045"/>
    <xdr:sp macro="" textlink="">
      <xdr:nvSpPr>
        <xdr:cNvPr id="598" name="n_1mainValue【保健センター・保健所】&#10;有形固定資産減価償却率">
          <a:extLst>
            <a:ext uri="{FF2B5EF4-FFF2-40B4-BE49-F238E27FC236}">
              <a16:creationId xmlns:a16="http://schemas.microsoft.com/office/drawing/2014/main" id="{00000000-0008-0000-0F00-000056020000}"/>
            </a:ext>
          </a:extLst>
        </xdr:cNvPr>
        <xdr:cNvSpPr txBox="1"/>
      </xdr:nvSpPr>
      <xdr:spPr>
        <a:xfrm>
          <a:off x="152337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64</xdr:row>
      <xdr:rowOff>118127</xdr:rowOff>
    </xdr:from>
    <xdr:ext cx="469744" cy="259045"/>
    <xdr:sp macro="" textlink="">
      <xdr:nvSpPr>
        <xdr:cNvPr id="599" name="n_2mainValue【保健センター・保健所】&#10;有形固定資産減価償却率">
          <a:extLst>
            <a:ext uri="{FF2B5EF4-FFF2-40B4-BE49-F238E27FC236}">
              <a16:creationId xmlns:a16="http://schemas.microsoft.com/office/drawing/2014/main" id="{00000000-0008-0000-0F00-000057020000}"/>
            </a:ext>
          </a:extLst>
        </xdr:cNvPr>
        <xdr:cNvSpPr txBox="1"/>
      </xdr:nvSpPr>
      <xdr:spPr>
        <a:xfrm>
          <a:off x="14357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2" name="【保健センター・保健所】&#10;一人当たり面積グラフ枠">
          <a:extLst>
            <a:ext uri="{FF2B5EF4-FFF2-40B4-BE49-F238E27FC236}">
              <a16:creationId xmlns:a16="http://schemas.microsoft.com/office/drawing/2014/main" id="{00000000-0008-0000-0F00-00006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flipV="1">
          <a:off x="22160864" y="949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24" name="【保健センター・保健所】&#10;一人当たり面積最小値テキスト">
          <a:extLst>
            <a:ext uri="{FF2B5EF4-FFF2-40B4-BE49-F238E27FC236}">
              <a16:creationId xmlns:a16="http://schemas.microsoft.com/office/drawing/2014/main" id="{00000000-0008-0000-0F00-00007002000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626" name="【保健センター・保健所】&#10;一人当たり面積最大値テキスト">
          <a:extLst>
            <a:ext uri="{FF2B5EF4-FFF2-40B4-BE49-F238E27FC236}">
              <a16:creationId xmlns:a16="http://schemas.microsoft.com/office/drawing/2014/main" id="{00000000-0008-0000-0F00-000072020000}"/>
            </a:ext>
          </a:extLst>
        </xdr:cNvPr>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628" name="【保健センター・保健所】&#10;一人当たり面積平均値テキスト">
          <a:extLst>
            <a:ext uri="{FF2B5EF4-FFF2-40B4-BE49-F238E27FC236}">
              <a16:creationId xmlns:a16="http://schemas.microsoft.com/office/drawing/2014/main" id="{00000000-0008-0000-0F00-000074020000}"/>
            </a:ext>
          </a:extLst>
        </xdr:cNvPr>
        <xdr:cNvSpPr txBox="1"/>
      </xdr:nvSpPr>
      <xdr:spPr>
        <a:xfrm>
          <a:off x="221996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29" name="フローチャート: 判断 628">
          <a:extLst>
            <a:ext uri="{FF2B5EF4-FFF2-40B4-BE49-F238E27FC236}">
              <a16:creationId xmlns:a16="http://schemas.microsoft.com/office/drawing/2014/main" id="{00000000-0008-0000-0F00-000075020000}"/>
            </a:ext>
          </a:extLst>
        </xdr:cNvPr>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630" name="フローチャート: 判断 629">
          <a:extLst>
            <a:ext uri="{FF2B5EF4-FFF2-40B4-BE49-F238E27FC236}">
              <a16:creationId xmlns:a16="http://schemas.microsoft.com/office/drawing/2014/main" id="{00000000-0008-0000-0F00-000076020000}"/>
            </a:ext>
          </a:extLst>
        </xdr:cNvPr>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631" name="フローチャート: 判断 630">
          <a:extLst>
            <a:ext uri="{FF2B5EF4-FFF2-40B4-BE49-F238E27FC236}">
              <a16:creationId xmlns:a16="http://schemas.microsoft.com/office/drawing/2014/main" id="{00000000-0008-0000-0F00-000077020000}"/>
            </a:ext>
          </a:extLst>
        </xdr:cNvPr>
        <xdr:cNvSpPr/>
      </xdr:nvSpPr>
      <xdr:spPr>
        <a:xfrm>
          <a:off x="20383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632" name="フローチャート: 判断 631">
          <a:extLst>
            <a:ext uri="{FF2B5EF4-FFF2-40B4-BE49-F238E27FC236}">
              <a16:creationId xmlns:a16="http://schemas.microsoft.com/office/drawing/2014/main" id="{00000000-0008-0000-0F00-000078020000}"/>
            </a:ext>
          </a:extLst>
        </xdr:cNvPr>
        <xdr:cNvSpPr/>
      </xdr:nvSpPr>
      <xdr:spPr>
        <a:xfrm>
          <a:off x="19494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633" name="フローチャート: 判断 632">
          <a:extLst>
            <a:ext uri="{FF2B5EF4-FFF2-40B4-BE49-F238E27FC236}">
              <a16:creationId xmlns:a16="http://schemas.microsoft.com/office/drawing/2014/main" id="{00000000-0008-0000-0F00-000079020000}"/>
            </a:ext>
          </a:extLst>
        </xdr:cNvPr>
        <xdr:cNvSpPr/>
      </xdr:nvSpPr>
      <xdr:spPr>
        <a:xfrm>
          <a:off x="18605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33020</xdr:rowOff>
    </xdr:from>
    <xdr:to>
      <xdr:col>116</xdr:col>
      <xdr:colOff>114300</xdr:colOff>
      <xdr:row>62</xdr:row>
      <xdr:rowOff>134620</xdr:rowOff>
    </xdr:to>
    <xdr:sp macro="" textlink="">
      <xdr:nvSpPr>
        <xdr:cNvPr id="639" name="楕円 638">
          <a:extLst>
            <a:ext uri="{FF2B5EF4-FFF2-40B4-BE49-F238E27FC236}">
              <a16:creationId xmlns:a16="http://schemas.microsoft.com/office/drawing/2014/main" id="{00000000-0008-0000-0F00-00007F020000}"/>
            </a:ext>
          </a:extLst>
        </xdr:cNvPr>
        <xdr:cNvSpPr/>
      </xdr:nvSpPr>
      <xdr:spPr>
        <a:xfrm>
          <a:off x="221107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55897</xdr:rowOff>
    </xdr:from>
    <xdr:ext cx="469744" cy="259045"/>
    <xdr:sp macro="" textlink="">
      <xdr:nvSpPr>
        <xdr:cNvPr id="640" name="【保健センター・保健所】&#10;一人当たり面積該当値テキスト">
          <a:extLst>
            <a:ext uri="{FF2B5EF4-FFF2-40B4-BE49-F238E27FC236}">
              <a16:creationId xmlns:a16="http://schemas.microsoft.com/office/drawing/2014/main" id="{00000000-0008-0000-0F00-000080020000}"/>
            </a:ext>
          </a:extLst>
        </xdr:cNvPr>
        <xdr:cNvSpPr txBox="1"/>
      </xdr:nvSpPr>
      <xdr:spPr>
        <a:xfrm>
          <a:off x="22199600"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44450</xdr:rowOff>
    </xdr:from>
    <xdr:to>
      <xdr:col>112</xdr:col>
      <xdr:colOff>38100</xdr:colOff>
      <xdr:row>62</xdr:row>
      <xdr:rowOff>146050</xdr:rowOff>
    </xdr:to>
    <xdr:sp macro="" textlink="">
      <xdr:nvSpPr>
        <xdr:cNvPr id="641" name="楕円 640">
          <a:extLst>
            <a:ext uri="{FF2B5EF4-FFF2-40B4-BE49-F238E27FC236}">
              <a16:creationId xmlns:a16="http://schemas.microsoft.com/office/drawing/2014/main" id="{00000000-0008-0000-0F00-000081020000}"/>
            </a:ext>
          </a:extLst>
        </xdr:cNvPr>
        <xdr:cNvSpPr/>
      </xdr:nvSpPr>
      <xdr:spPr>
        <a:xfrm>
          <a:off x="21272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83820</xdr:rowOff>
    </xdr:from>
    <xdr:to>
      <xdr:col>116</xdr:col>
      <xdr:colOff>63500</xdr:colOff>
      <xdr:row>62</xdr:row>
      <xdr:rowOff>95250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flipV="1">
          <a:off x="21323300" y="107137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48260</xdr:rowOff>
    </xdr:from>
    <xdr:to>
      <xdr:col>107</xdr:col>
      <xdr:colOff>101600</xdr:colOff>
      <xdr:row>62</xdr:row>
      <xdr:rowOff>149860</xdr:rowOff>
    </xdr:to>
    <xdr:sp macro="" textlink="">
      <xdr:nvSpPr>
        <xdr:cNvPr id="643" name="楕円 642">
          <a:extLst>
            <a:ext uri="{FF2B5EF4-FFF2-40B4-BE49-F238E27FC236}">
              <a16:creationId xmlns:a16="http://schemas.microsoft.com/office/drawing/2014/main" id="{00000000-0008-0000-0F00-000083020000}"/>
            </a:ext>
          </a:extLst>
        </xdr:cNvPr>
        <xdr:cNvSpPr/>
      </xdr:nvSpPr>
      <xdr:spPr>
        <a:xfrm>
          <a:off x="20383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95250</xdr:rowOff>
    </xdr:from>
    <xdr:to>
      <xdr:col>111</xdr:col>
      <xdr:colOff>177800</xdr:colOff>
      <xdr:row>62</xdr:row>
      <xdr:rowOff>99060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flipV="1">
          <a:off x="20434300" y="107251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160037</xdr:rowOff>
    </xdr:from>
    <xdr:ext cx="469744" cy="259045"/>
    <xdr:sp macro="" textlink="">
      <xdr:nvSpPr>
        <xdr:cNvPr id="645" name="n_1aveValue【保健センター・保健所】&#10;一人当たり面積">
          <a:extLst>
            <a:ext uri="{FF2B5EF4-FFF2-40B4-BE49-F238E27FC236}">
              <a16:creationId xmlns:a16="http://schemas.microsoft.com/office/drawing/2014/main" id="{00000000-0008-0000-0F00-000085020000}"/>
            </a:ext>
          </a:extLst>
        </xdr:cNvPr>
        <xdr:cNvSpPr txBox="1"/>
      </xdr:nvSpPr>
      <xdr:spPr>
        <a:xfrm>
          <a:off x="210757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167657</xdr:rowOff>
    </xdr:from>
    <xdr:ext cx="469744" cy="259045"/>
    <xdr:sp macro="" textlink="">
      <xdr:nvSpPr>
        <xdr:cNvPr id="646" name="n_2aveValue【保健センター・保健所】&#10;一人当たり面積">
          <a:extLst>
            <a:ext uri="{FF2B5EF4-FFF2-40B4-BE49-F238E27FC236}">
              <a16:creationId xmlns:a16="http://schemas.microsoft.com/office/drawing/2014/main" id="{00000000-0008-0000-0F00-000086020000}"/>
            </a:ext>
          </a:extLst>
        </xdr:cNvPr>
        <xdr:cNvSpPr txBox="1"/>
      </xdr:nvSpPr>
      <xdr:spPr>
        <a:xfrm>
          <a:off x="20199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166387</xdr:rowOff>
    </xdr:from>
    <xdr:ext cx="469744" cy="259045"/>
    <xdr:sp macro="" textlink="">
      <xdr:nvSpPr>
        <xdr:cNvPr id="647" name="n_3aveValue【保健センター・保健所】&#10;一人当たり面積">
          <a:extLst>
            <a:ext uri="{FF2B5EF4-FFF2-40B4-BE49-F238E27FC236}">
              <a16:creationId xmlns:a16="http://schemas.microsoft.com/office/drawing/2014/main" id="{00000000-0008-0000-0F00-000087020000}"/>
            </a:ext>
          </a:extLst>
        </xdr:cNvPr>
        <xdr:cNvSpPr txBox="1"/>
      </xdr:nvSpPr>
      <xdr:spPr>
        <a:xfrm>
          <a:off x="19310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40657</xdr:rowOff>
    </xdr:from>
    <xdr:ext cx="469744" cy="259045"/>
    <xdr:sp macro="" textlink="">
      <xdr:nvSpPr>
        <xdr:cNvPr id="648" name="n_4aveValue【保健センター・保健所】&#10;一人当たり面積">
          <a:extLst>
            <a:ext uri="{FF2B5EF4-FFF2-40B4-BE49-F238E27FC236}">
              <a16:creationId xmlns:a16="http://schemas.microsoft.com/office/drawing/2014/main" id="{00000000-0008-0000-0F00-000088020000}"/>
            </a:ext>
          </a:extLst>
        </xdr:cNvPr>
        <xdr:cNvSpPr txBox="1"/>
      </xdr:nvSpPr>
      <xdr:spPr>
        <a:xfrm>
          <a:off x="18421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162577</xdr:rowOff>
    </xdr:from>
    <xdr:ext cx="469744" cy="259045"/>
    <xdr:sp macro="" textlink="">
      <xdr:nvSpPr>
        <xdr:cNvPr id="649" name="n_1mainValue【保健センター・保健所】&#10;一人当たり面積">
          <a:extLst>
            <a:ext uri="{FF2B5EF4-FFF2-40B4-BE49-F238E27FC236}">
              <a16:creationId xmlns:a16="http://schemas.microsoft.com/office/drawing/2014/main" id="{00000000-0008-0000-0F00-000089020000}"/>
            </a:ext>
          </a:extLst>
        </xdr:cNvPr>
        <xdr:cNvSpPr txBox="1"/>
      </xdr:nvSpPr>
      <xdr:spPr>
        <a:xfrm>
          <a:off x="210757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166387</xdr:rowOff>
    </xdr:from>
    <xdr:ext cx="469744" cy="259045"/>
    <xdr:sp macro="" textlink="">
      <xdr:nvSpPr>
        <xdr:cNvPr id="650" name="n_2mainValue【保健センター・保健所】&#10;一人当たり面積">
          <a:extLst>
            <a:ext uri="{FF2B5EF4-FFF2-40B4-BE49-F238E27FC236}">
              <a16:creationId xmlns:a16="http://schemas.microsoft.com/office/drawing/2014/main" id="{00000000-0008-0000-0F00-00008A020000}"/>
            </a:ext>
          </a:extLst>
        </xdr:cNvPr>
        <xdr:cNvSpPr txBox="1"/>
      </xdr:nvSpPr>
      <xdr:spPr>
        <a:xfrm>
          <a:off x="20199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1" name="正方形/長方形 650">
          <a:extLst>
            <a:ext uri="{FF2B5EF4-FFF2-40B4-BE49-F238E27FC236}">
              <a16:creationId xmlns:a16="http://schemas.microsoft.com/office/drawing/2014/main" id="{00000000-0008-0000-0F00-00008B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2" name="正方形/長方形 651">
          <a:extLst>
            <a:ext uri="{FF2B5EF4-FFF2-40B4-BE49-F238E27FC236}">
              <a16:creationId xmlns:a16="http://schemas.microsoft.com/office/drawing/2014/main" id="{00000000-0008-0000-0F00-00008C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3" name="正方形/長方形 652">
          <a:extLst>
            <a:ext uri="{FF2B5EF4-FFF2-40B4-BE49-F238E27FC236}">
              <a16:creationId xmlns:a16="http://schemas.microsoft.com/office/drawing/2014/main" id="{00000000-0008-0000-0F00-00008D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4" name="正方形/長方形 653">
          <a:extLst>
            <a:ext uri="{FF2B5EF4-FFF2-40B4-BE49-F238E27FC236}">
              <a16:creationId xmlns:a16="http://schemas.microsoft.com/office/drawing/2014/main" id="{00000000-0008-0000-0F00-00008E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5" name="正方形/長方形 654">
          <a:extLst>
            <a:ext uri="{FF2B5EF4-FFF2-40B4-BE49-F238E27FC236}">
              <a16:creationId xmlns:a16="http://schemas.microsoft.com/office/drawing/2014/main" id="{00000000-0008-0000-0F00-00008F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6" name="正方形/長方形 655">
          <a:extLst>
            <a:ext uri="{FF2B5EF4-FFF2-40B4-BE49-F238E27FC236}">
              <a16:creationId xmlns:a16="http://schemas.microsoft.com/office/drawing/2014/main" id="{00000000-0008-0000-0F00-000090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7" name="正方形/長方形 656">
          <a:extLst>
            <a:ext uri="{FF2B5EF4-FFF2-40B4-BE49-F238E27FC236}">
              <a16:creationId xmlns:a16="http://schemas.microsoft.com/office/drawing/2014/main" id="{00000000-0008-0000-0F00-000091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3" name="【消防施設】&#10;有形固定資産減価償却率グラフ枠">
          <a:extLst>
            <a:ext uri="{FF2B5EF4-FFF2-40B4-BE49-F238E27FC236}">
              <a16:creationId xmlns:a16="http://schemas.microsoft.com/office/drawing/2014/main" id="{00000000-0008-0000-0F00-0000A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75" name="【消防施設】&#10;有形固定資産減価償却率最小値テキスト">
          <a:extLst>
            <a:ext uri="{FF2B5EF4-FFF2-40B4-BE49-F238E27FC236}">
              <a16:creationId xmlns:a16="http://schemas.microsoft.com/office/drawing/2014/main" id="{00000000-0008-0000-0F00-0000A3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77" name="【消防施設】&#10;有形固定資産減価償却率最大値テキスト">
          <a:extLst>
            <a:ext uri="{FF2B5EF4-FFF2-40B4-BE49-F238E27FC236}">
              <a16:creationId xmlns:a16="http://schemas.microsoft.com/office/drawing/2014/main" id="{00000000-0008-0000-0F00-0000A5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162577</xdr:rowOff>
    </xdr:from>
    <xdr:ext cx="405111" cy="259045"/>
    <xdr:sp macro="" textlink="">
      <xdr:nvSpPr>
        <xdr:cNvPr id="679" name="【消防施設】&#10;有形固定資産減価償却率平均値テキスト">
          <a:extLst>
            <a:ext uri="{FF2B5EF4-FFF2-40B4-BE49-F238E27FC236}">
              <a16:creationId xmlns:a16="http://schemas.microsoft.com/office/drawing/2014/main" id="{00000000-0008-0000-0F00-0000A7020000}"/>
            </a:ext>
          </a:extLst>
        </xdr:cNvPr>
        <xdr:cNvSpPr txBox="1"/>
      </xdr:nvSpPr>
      <xdr:spPr>
        <a:xfrm>
          <a:off x="16357600" y="1405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680" name="フローチャート: 判断 679">
          <a:extLst>
            <a:ext uri="{FF2B5EF4-FFF2-40B4-BE49-F238E27FC236}">
              <a16:creationId xmlns:a16="http://schemas.microsoft.com/office/drawing/2014/main" id="{00000000-0008-0000-0F00-0000A8020000}"/>
            </a:ext>
          </a:extLst>
        </xdr:cNvPr>
        <xdr:cNvSpPr/>
      </xdr:nvSpPr>
      <xdr:spPr>
        <a:xfrm>
          <a:off x="16268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681" name="フローチャート: 判断 680">
          <a:extLst>
            <a:ext uri="{FF2B5EF4-FFF2-40B4-BE49-F238E27FC236}">
              <a16:creationId xmlns:a16="http://schemas.microsoft.com/office/drawing/2014/main" id="{00000000-0008-0000-0F00-0000A9020000}"/>
            </a:ext>
          </a:extLst>
        </xdr:cNvPr>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682" name="フローチャート: 判断 681">
          <a:extLst>
            <a:ext uri="{FF2B5EF4-FFF2-40B4-BE49-F238E27FC236}">
              <a16:creationId xmlns:a16="http://schemas.microsoft.com/office/drawing/2014/main" id="{00000000-0008-0000-0F00-0000AA020000}"/>
            </a:ext>
          </a:extLst>
        </xdr:cNvPr>
        <xdr:cNvSpPr/>
      </xdr:nvSpPr>
      <xdr:spPr>
        <a:xfrm>
          <a:off x="14541500" y="1405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683" name="フローチャート: 判断 682">
          <a:extLst>
            <a:ext uri="{FF2B5EF4-FFF2-40B4-BE49-F238E27FC236}">
              <a16:creationId xmlns:a16="http://schemas.microsoft.com/office/drawing/2014/main" id="{00000000-0008-0000-0F00-0000AB020000}"/>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684" name="フローチャート: 判断 683">
          <a:extLst>
            <a:ext uri="{FF2B5EF4-FFF2-40B4-BE49-F238E27FC236}">
              <a16:creationId xmlns:a16="http://schemas.microsoft.com/office/drawing/2014/main" id="{00000000-0008-0000-0F00-0000AC020000}"/>
            </a:ext>
          </a:extLst>
        </xdr:cNvPr>
        <xdr:cNvSpPr/>
      </xdr:nvSpPr>
      <xdr:spPr>
        <a:xfrm>
          <a:off x="12763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163830</xdr:rowOff>
    </xdr:from>
    <xdr:to>
      <xdr:col>85</xdr:col>
      <xdr:colOff>177800</xdr:colOff>
      <xdr:row>82</xdr:row>
      <xdr:rowOff>93980</xdr:rowOff>
    </xdr:to>
    <xdr:sp macro="" textlink="">
      <xdr:nvSpPr>
        <xdr:cNvPr id="690" name="楕円 689">
          <a:extLst>
            <a:ext uri="{FF2B5EF4-FFF2-40B4-BE49-F238E27FC236}">
              <a16:creationId xmlns:a16="http://schemas.microsoft.com/office/drawing/2014/main" id="{00000000-0008-0000-0F00-0000B2020000}"/>
            </a:ext>
          </a:extLst>
        </xdr:cNvPr>
        <xdr:cNvSpPr/>
      </xdr:nvSpPr>
      <xdr:spPr>
        <a:xfrm>
          <a:off x="16268700" y="1405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15257</xdr:rowOff>
    </xdr:from>
    <xdr:ext cx="405111" cy="259045"/>
    <xdr:sp macro="" textlink="">
      <xdr:nvSpPr>
        <xdr:cNvPr id="691" name="【消防施設】&#10;有形固定資産減価償却率該当値テキスト">
          <a:extLst>
            <a:ext uri="{FF2B5EF4-FFF2-40B4-BE49-F238E27FC236}">
              <a16:creationId xmlns:a16="http://schemas.microsoft.com/office/drawing/2014/main" id="{00000000-0008-0000-0F00-0000B3020000}"/>
            </a:ext>
          </a:extLst>
        </xdr:cNvPr>
        <xdr:cNvSpPr txBox="1"/>
      </xdr:nvSpPr>
      <xdr:spPr>
        <a:xfrm>
          <a:off x="16357600" y="1390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156211</xdr:rowOff>
    </xdr:from>
    <xdr:to>
      <xdr:col>81</xdr:col>
      <xdr:colOff>101600</xdr:colOff>
      <xdr:row>82</xdr:row>
      <xdr:rowOff>86361</xdr:rowOff>
    </xdr:to>
    <xdr:sp macro="" textlink="">
      <xdr:nvSpPr>
        <xdr:cNvPr id="692" name="楕円 691">
          <a:extLst>
            <a:ext uri="{FF2B5EF4-FFF2-40B4-BE49-F238E27FC236}">
              <a16:creationId xmlns:a16="http://schemas.microsoft.com/office/drawing/2014/main" id="{00000000-0008-0000-0F00-0000B4020000}"/>
            </a:ext>
          </a:extLst>
        </xdr:cNvPr>
        <xdr:cNvSpPr/>
      </xdr:nvSpPr>
      <xdr:spPr>
        <a:xfrm>
          <a:off x="15430500" y="1404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35561</xdr:rowOff>
    </xdr:from>
    <xdr:to>
      <xdr:col>85</xdr:col>
      <xdr:colOff>127000</xdr:colOff>
      <xdr:row>82</xdr:row>
      <xdr:rowOff>43180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5481300" y="140944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130811</xdr:rowOff>
    </xdr:from>
    <xdr:to>
      <xdr:col>76</xdr:col>
      <xdr:colOff>165100</xdr:colOff>
      <xdr:row>82</xdr:row>
      <xdr:rowOff>60961</xdr:rowOff>
    </xdr:to>
    <xdr:sp macro="" textlink="">
      <xdr:nvSpPr>
        <xdr:cNvPr id="694" name="楕円 693">
          <a:extLst>
            <a:ext uri="{FF2B5EF4-FFF2-40B4-BE49-F238E27FC236}">
              <a16:creationId xmlns:a16="http://schemas.microsoft.com/office/drawing/2014/main" id="{00000000-0008-0000-0F00-0000B6020000}"/>
            </a:ext>
          </a:extLst>
        </xdr:cNvPr>
        <xdr:cNvSpPr/>
      </xdr:nvSpPr>
      <xdr:spPr>
        <a:xfrm>
          <a:off x="14541500" y="1401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10161</xdr:rowOff>
    </xdr:from>
    <xdr:to>
      <xdr:col>81</xdr:col>
      <xdr:colOff>50800</xdr:colOff>
      <xdr:row>82</xdr:row>
      <xdr:rowOff>35561</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4592300" y="1406906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86377</xdr:rowOff>
    </xdr:from>
    <xdr:ext cx="405111" cy="259045"/>
    <xdr:sp macro="" textlink="">
      <xdr:nvSpPr>
        <xdr:cNvPr id="696" name="n_1aveValue【消防施設】&#10;有形固定資産減価償却率">
          <a:extLst>
            <a:ext uri="{FF2B5EF4-FFF2-40B4-BE49-F238E27FC236}">
              <a16:creationId xmlns:a16="http://schemas.microsoft.com/office/drawing/2014/main" id="{00000000-0008-0000-0F00-0000B8020000}"/>
            </a:ext>
          </a:extLst>
        </xdr:cNvPr>
        <xdr:cNvSpPr txBox="1"/>
      </xdr:nvSpPr>
      <xdr:spPr>
        <a:xfrm>
          <a:off x="15266044" y="1414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88916</xdr:rowOff>
    </xdr:from>
    <xdr:ext cx="405111" cy="259045"/>
    <xdr:sp macro="" textlink="">
      <xdr:nvSpPr>
        <xdr:cNvPr id="697" name="n_2aveValue【消防施設】&#10;有形固定資産減価償却率">
          <a:extLst>
            <a:ext uri="{FF2B5EF4-FFF2-40B4-BE49-F238E27FC236}">
              <a16:creationId xmlns:a16="http://schemas.microsoft.com/office/drawing/2014/main" id="{00000000-0008-0000-0F00-0000B9020000}"/>
            </a:ext>
          </a:extLst>
        </xdr:cNvPr>
        <xdr:cNvSpPr txBox="1"/>
      </xdr:nvSpPr>
      <xdr:spPr>
        <a:xfrm>
          <a:off x="14389744" y="1414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698" name="n_3aveValue【消防施設】&#10;有形固定資産減価償却率">
          <a:extLst>
            <a:ext uri="{FF2B5EF4-FFF2-40B4-BE49-F238E27FC236}">
              <a16:creationId xmlns:a16="http://schemas.microsoft.com/office/drawing/2014/main" id="{00000000-0008-0000-0F00-0000BA020000}"/>
            </a:ext>
          </a:extLst>
        </xdr:cNvPr>
        <xdr:cNvSpPr txBox="1"/>
      </xdr:nvSpPr>
      <xdr:spPr>
        <a:xfrm>
          <a:off x="13500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139716</xdr:rowOff>
    </xdr:from>
    <xdr:ext cx="405111" cy="259045"/>
    <xdr:sp macro="" textlink="">
      <xdr:nvSpPr>
        <xdr:cNvPr id="699" name="n_4aveValue【消防施設】&#10;有形固定資産減価償却率">
          <a:extLst>
            <a:ext uri="{FF2B5EF4-FFF2-40B4-BE49-F238E27FC236}">
              <a16:creationId xmlns:a16="http://schemas.microsoft.com/office/drawing/2014/main" id="{00000000-0008-0000-0F00-0000BB020000}"/>
            </a:ext>
          </a:extLst>
        </xdr:cNvPr>
        <xdr:cNvSpPr txBox="1"/>
      </xdr:nvSpPr>
      <xdr:spPr>
        <a:xfrm>
          <a:off x="12611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102888</xdr:rowOff>
    </xdr:from>
    <xdr:ext cx="405111" cy="259045"/>
    <xdr:sp macro="" textlink="">
      <xdr:nvSpPr>
        <xdr:cNvPr id="700" name="n_1mainValue【消防施設】&#10;有形固定資産減価償却率">
          <a:extLst>
            <a:ext uri="{FF2B5EF4-FFF2-40B4-BE49-F238E27FC236}">
              <a16:creationId xmlns:a16="http://schemas.microsoft.com/office/drawing/2014/main" id="{00000000-0008-0000-0F00-0000BC020000}"/>
            </a:ext>
          </a:extLst>
        </xdr:cNvPr>
        <xdr:cNvSpPr txBox="1"/>
      </xdr:nvSpPr>
      <xdr:spPr>
        <a:xfrm>
          <a:off x="15266044" y="1381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77488</xdr:rowOff>
    </xdr:from>
    <xdr:ext cx="405111" cy="259045"/>
    <xdr:sp macro="" textlink="">
      <xdr:nvSpPr>
        <xdr:cNvPr id="701" name="n_2mainValue【消防施設】&#10;有形固定資産減価償却率">
          <a:extLst>
            <a:ext uri="{FF2B5EF4-FFF2-40B4-BE49-F238E27FC236}">
              <a16:creationId xmlns:a16="http://schemas.microsoft.com/office/drawing/2014/main" id="{00000000-0008-0000-0F00-0000BD020000}"/>
            </a:ext>
          </a:extLst>
        </xdr:cNvPr>
        <xdr:cNvSpPr txBox="1"/>
      </xdr:nvSpPr>
      <xdr:spPr>
        <a:xfrm>
          <a:off x="14389744" y="13793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5" name="正方形/長方形 704">
          <a:extLst>
            <a:ext uri="{FF2B5EF4-FFF2-40B4-BE49-F238E27FC236}">
              <a16:creationId xmlns:a16="http://schemas.microsoft.com/office/drawing/2014/main" id="{00000000-0008-0000-0F00-0000C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6" name="正方形/長方形 705">
          <a:extLst>
            <a:ext uri="{FF2B5EF4-FFF2-40B4-BE49-F238E27FC236}">
              <a16:creationId xmlns:a16="http://schemas.microsoft.com/office/drawing/2014/main" id="{00000000-0008-0000-0F00-0000C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7" name="正方形/長方形 706">
          <a:extLst>
            <a:ext uri="{FF2B5EF4-FFF2-40B4-BE49-F238E27FC236}">
              <a16:creationId xmlns:a16="http://schemas.microsoft.com/office/drawing/2014/main" id="{00000000-0008-0000-0F00-0000C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8" name="正方形/長方形 707">
          <a:extLst>
            <a:ext uri="{FF2B5EF4-FFF2-40B4-BE49-F238E27FC236}">
              <a16:creationId xmlns:a16="http://schemas.microsoft.com/office/drawing/2014/main" id="{00000000-0008-0000-0F00-0000C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9" name="正方形/長方形 708">
          <a:extLst>
            <a:ext uri="{FF2B5EF4-FFF2-40B4-BE49-F238E27FC236}">
              <a16:creationId xmlns:a16="http://schemas.microsoft.com/office/drawing/2014/main" id="{00000000-0008-0000-0F00-0000C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4" name="【消防施設】&#10;一人当たり面積グラフ枠">
          <a:extLst>
            <a:ext uri="{FF2B5EF4-FFF2-40B4-BE49-F238E27FC236}">
              <a16:creationId xmlns:a16="http://schemas.microsoft.com/office/drawing/2014/main" id="{00000000-0008-0000-0F00-0000D4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86</xdr:row>
      <xdr:rowOff>110680</xdr:rowOff>
    </xdr:from>
    <xdr:to>
      <xdr:col>116</xdr:col>
      <xdr:colOff>62864</xdr:colOff>
      <xdr:row>86</xdr:row>
      <xdr:rowOff>114216</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flipV="1">
          <a:off x="22160864" y="14855380"/>
          <a:ext cx="0" cy="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95457</xdr:rowOff>
    </xdr:from>
    <xdr:ext cx="469744" cy="259045"/>
    <xdr:sp macro="" textlink="">
      <xdr:nvSpPr>
        <xdr:cNvPr id="726" name="【消防施設】&#10;一人当たり面積最小値テキスト">
          <a:extLst>
            <a:ext uri="{FF2B5EF4-FFF2-40B4-BE49-F238E27FC236}">
              <a16:creationId xmlns:a16="http://schemas.microsoft.com/office/drawing/2014/main" id="{00000000-0008-0000-0F00-0000D6020000}"/>
            </a:ext>
          </a:extLst>
        </xdr:cNvPr>
        <xdr:cNvSpPr txBox="1"/>
      </xdr:nvSpPr>
      <xdr:spPr>
        <a:xfrm>
          <a:off x="22199600" y="1501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57357</xdr:rowOff>
    </xdr:from>
    <xdr:ext cx="469744" cy="259045"/>
    <xdr:sp macro="" textlink="">
      <xdr:nvSpPr>
        <xdr:cNvPr id="728" name="【消防施設】&#10;一人当たり面積最大値テキスト">
          <a:extLst>
            <a:ext uri="{FF2B5EF4-FFF2-40B4-BE49-F238E27FC236}">
              <a16:creationId xmlns:a16="http://schemas.microsoft.com/office/drawing/2014/main" id="{00000000-0008-0000-0F00-0000D8020000}"/>
            </a:ext>
          </a:extLst>
        </xdr:cNvPr>
        <xdr:cNvSpPr txBox="1"/>
      </xdr:nvSpPr>
      <xdr:spPr>
        <a:xfrm>
          <a:off x="22199600" y="1463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110680</xdr:rowOff>
    </xdr:from>
    <xdr:to>
      <xdr:col>116</xdr:col>
      <xdr:colOff>152400</xdr:colOff>
      <xdr:row>86</xdr:row>
      <xdr:rowOff>110680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22072600" y="1485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139908</xdr:rowOff>
    </xdr:from>
    <xdr:ext cx="469744" cy="259045"/>
    <xdr:sp macro="" textlink="">
      <xdr:nvSpPr>
        <xdr:cNvPr id="730" name="【消防施設】&#10;一人当たり面積平均値テキスト">
          <a:extLst>
            <a:ext uri="{FF2B5EF4-FFF2-40B4-BE49-F238E27FC236}">
              <a16:creationId xmlns:a16="http://schemas.microsoft.com/office/drawing/2014/main" id="{00000000-0008-0000-0F00-0000DA020000}"/>
            </a:ext>
          </a:extLst>
        </xdr:cNvPr>
        <xdr:cNvSpPr txBox="1"/>
      </xdr:nvSpPr>
      <xdr:spPr>
        <a:xfrm>
          <a:off x="22199600" y="14884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62883</xdr:rowOff>
    </xdr:from>
    <xdr:to>
      <xdr:col>116</xdr:col>
      <xdr:colOff>114300</xdr:colOff>
      <xdr:row>86</xdr:row>
      <xdr:rowOff>164483</xdr:rowOff>
    </xdr:to>
    <xdr:sp macro="" textlink="">
      <xdr:nvSpPr>
        <xdr:cNvPr id="731" name="フローチャート: 判断 730">
          <a:extLst>
            <a:ext uri="{FF2B5EF4-FFF2-40B4-BE49-F238E27FC236}">
              <a16:creationId xmlns:a16="http://schemas.microsoft.com/office/drawing/2014/main" id="{00000000-0008-0000-0F00-0000DB020000}"/>
            </a:ext>
          </a:extLst>
        </xdr:cNvPr>
        <xdr:cNvSpPr/>
      </xdr:nvSpPr>
      <xdr:spPr>
        <a:xfrm>
          <a:off x="22110700" y="1480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62891</xdr:rowOff>
    </xdr:from>
    <xdr:to>
      <xdr:col>112</xdr:col>
      <xdr:colOff>38100</xdr:colOff>
      <xdr:row>86</xdr:row>
      <xdr:rowOff>164491</xdr:rowOff>
    </xdr:to>
    <xdr:sp macro="" textlink="">
      <xdr:nvSpPr>
        <xdr:cNvPr id="732" name="フローチャート: 判断 731">
          <a:extLst>
            <a:ext uri="{FF2B5EF4-FFF2-40B4-BE49-F238E27FC236}">
              <a16:creationId xmlns:a16="http://schemas.microsoft.com/office/drawing/2014/main" id="{00000000-0008-0000-0F00-0000DC020000}"/>
            </a:ext>
          </a:extLst>
        </xdr:cNvPr>
        <xdr:cNvSpPr/>
      </xdr:nvSpPr>
      <xdr:spPr>
        <a:xfrm>
          <a:off x="21272500" y="1480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56200</xdr:rowOff>
    </xdr:from>
    <xdr:to>
      <xdr:col>107</xdr:col>
      <xdr:colOff>101600</xdr:colOff>
      <xdr:row>86</xdr:row>
      <xdr:rowOff>157800</xdr:rowOff>
    </xdr:to>
    <xdr:sp macro="" textlink="">
      <xdr:nvSpPr>
        <xdr:cNvPr id="733" name="フローチャート: 判断 732">
          <a:extLst>
            <a:ext uri="{FF2B5EF4-FFF2-40B4-BE49-F238E27FC236}">
              <a16:creationId xmlns:a16="http://schemas.microsoft.com/office/drawing/2014/main" id="{00000000-0008-0000-0F00-0000DD020000}"/>
            </a:ext>
          </a:extLst>
        </xdr:cNvPr>
        <xdr:cNvSpPr/>
      </xdr:nvSpPr>
      <xdr:spPr>
        <a:xfrm>
          <a:off x="20383500" y="1480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62982</xdr:rowOff>
    </xdr:from>
    <xdr:to>
      <xdr:col>102</xdr:col>
      <xdr:colOff>165100</xdr:colOff>
      <xdr:row>86</xdr:row>
      <xdr:rowOff>164582</xdr:rowOff>
    </xdr:to>
    <xdr:sp macro="" textlink="">
      <xdr:nvSpPr>
        <xdr:cNvPr id="734" name="フローチャート: 判断 733">
          <a:extLst>
            <a:ext uri="{FF2B5EF4-FFF2-40B4-BE49-F238E27FC236}">
              <a16:creationId xmlns:a16="http://schemas.microsoft.com/office/drawing/2014/main" id="{00000000-0008-0000-0F00-0000DE020000}"/>
            </a:ext>
          </a:extLst>
        </xdr:cNvPr>
        <xdr:cNvSpPr/>
      </xdr:nvSpPr>
      <xdr:spPr>
        <a:xfrm>
          <a:off x="19494500" y="1480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735" name="フローチャート: 判断 734">
          <a:extLst>
            <a:ext uri="{FF2B5EF4-FFF2-40B4-BE49-F238E27FC236}">
              <a16:creationId xmlns:a16="http://schemas.microsoft.com/office/drawing/2014/main" id="{00000000-0008-0000-0F00-0000DF020000}"/>
            </a:ext>
          </a:extLst>
        </xdr:cNvPr>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62057</xdr:rowOff>
    </xdr:from>
    <xdr:to>
      <xdr:col>116</xdr:col>
      <xdr:colOff>114300</xdr:colOff>
      <xdr:row>86</xdr:row>
      <xdr:rowOff>163657</xdr:rowOff>
    </xdr:to>
    <xdr:sp macro="" textlink="">
      <xdr:nvSpPr>
        <xdr:cNvPr id="741" name="楕円 740">
          <a:extLst>
            <a:ext uri="{FF2B5EF4-FFF2-40B4-BE49-F238E27FC236}">
              <a16:creationId xmlns:a16="http://schemas.microsoft.com/office/drawing/2014/main" id="{00000000-0008-0000-0F00-0000E5020000}"/>
            </a:ext>
          </a:extLst>
        </xdr:cNvPr>
        <xdr:cNvSpPr/>
      </xdr:nvSpPr>
      <xdr:spPr>
        <a:xfrm>
          <a:off x="22110700" y="1480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12908</xdr:rowOff>
    </xdr:from>
    <xdr:ext cx="469744" cy="259045"/>
    <xdr:sp macro="" textlink="">
      <xdr:nvSpPr>
        <xdr:cNvPr id="742" name="【消防施設】&#10;一人当たり面積該当値テキスト">
          <a:extLst>
            <a:ext uri="{FF2B5EF4-FFF2-40B4-BE49-F238E27FC236}">
              <a16:creationId xmlns:a16="http://schemas.microsoft.com/office/drawing/2014/main" id="{00000000-0008-0000-0F00-0000E6020000}"/>
            </a:ext>
          </a:extLst>
        </xdr:cNvPr>
        <xdr:cNvSpPr txBox="1"/>
      </xdr:nvSpPr>
      <xdr:spPr>
        <a:xfrm>
          <a:off x="22199600" y="1475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62083</xdr:rowOff>
    </xdr:from>
    <xdr:to>
      <xdr:col>112</xdr:col>
      <xdr:colOff>38100</xdr:colOff>
      <xdr:row>86</xdr:row>
      <xdr:rowOff>163683</xdr:rowOff>
    </xdr:to>
    <xdr:sp macro="" textlink="">
      <xdr:nvSpPr>
        <xdr:cNvPr id="743" name="楕円 742">
          <a:extLst>
            <a:ext uri="{FF2B5EF4-FFF2-40B4-BE49-F238E27FC236}">
              <a16:creationId xmlns:a16="http://schemas.microsoft.com/office/drawing/2014/main" id="{00000000-0008-0000-0F00-0000E7020000}"/>
            </a:ext>
          </a:extLst>
        </xdr:cNvPr>
        <xdr:cNvSpPr/>
      </xdr:nvSpPr>
      <xdr:spPr>
        <a:xfrm>
          <a:off x="21272500" y="1480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112857</xdr:rowOff>
    </xdr:from>
    <xdr:to>
      <xdr:col>116</xdr:col>
      <xdr:colOff>63500</xdr:colOff>
      <xdr:row>86</xdr:row>
      <xdr:rowOff>112883</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flipV="1">
          <a:off x="21323300" y="14857557"/>
          <a:ext cx="8382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49685</xdr:rowOff>
    </xdr:from>
    <xdr:to>
      <xdr:col>107</xdr:col>
      <xdr:colOff>101600</xdr:colOff>
      <xdr:row>78</xdr:row>
      <xdr:rowOff>151285</xdr:rowOff>
    </xdr:to>
    <xdr:sp macro="" textlink="">
      <xdr:nvSpPr>
        <xdr:cNvPr id="745" name="楕円 744">
          <a:extLst>
            <a:ext uri="{FF2B5EF4-FFF2-40B4-BE49-F238E27FC236}">
              <a16:creationId xmlns:a16="http://schemas.microsoft.com/office/drawing/2014/main" id="{00000000-0008-0000-0F00-0000E9020000}"/>
            </a:ext>
          </a:extLst>
        </xdr:cNvPr>
        <xdr:cNvSpPr/>
      </xdr:nvSpPr>
      <xdr:spPr>
        <a:xfrm>
          <a:off x="20383500" y="1342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100485</xdr:rowOff>
    </xdr:from>
    <xdr:to>
      <xdr:col>111</xdr:col>
      <xdr:colOff>177800</xdr:colOff>
      <xdr:row>86</xdr:row>
      <xdr:rowOff>112883</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20434300" y="13473585"/>
          <a:ext cx="889000" cy="138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155618</xdr:rowOff>
    </xdr:from>
    <xdr:ext cx="469744" cy="259045"/>
    <xdr:sp macro="" textlink="">
      <xdr:nvSpPr>
        <xdr:cNvPr id="747" name="n_1aveValue【消防施設】&#10;一人当たり面積">
          <a:extLst>
            <a:ext uri="{FF2B5EF4-FFF2-40B4-BE49-F238E27FC236}">
              <a16:creationId xmlns:a16="http://schemas.microsoft.com/office/drawing/2014/main" id="{00000000-0008-0000-0F00-0000EB020000}"/>
            </a:ext>
          </a:extLst>
        </xdr:cNvPr>
        <xdr:cNvSpPr txBox="1"/>
      </xdr:nvSpPr>
      <xdr:spPr>
        <a:xfrm>
          <a:off x="21075727" y="1490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148927</xdr:rowOff>
    </xdr:from>
    <xdr:ext cx="469744" cy="259045"/>
    <xdr:sp macro="" textlink="">
      <xdr:nvSpPr>
        <xdr:cNvPr id="748" name="n_2aveValue【消防施設】&#10;一人当たり面積">
          <a:extLst>
            <a:ext uri="{FF2B5EF4-FFF2-40B4-BE49-F238E27FC236}">
              <a16:creationId xmlns:a16="http://schemas.microsoft.com/office/drawing/2014/main" id="{00000000-0008-0000-0F00-0000EC020000}"/>
            </a:ext>
          </a:extLst>
        </xdr:cNvPr>
        <xdr:cNvSpPr txBox="1"/>
      </xdr:nvSpPr>
      <xdr:spPr>
        <a:xfrm>
          <a:off x="20199427" y="1489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9659</xdr:rowOff>
    </xdr:from>
    <xdr:ext cx="469744" cy="259045"/>
    <xdr:sp macro="" textlink="">
      <xdr:nvSpPr>
        <xdr:cNvPr id="749" name="n_3aveValue【消防施設】&#10;一人当たり面積">
          <a:extLst>
            <a:ext uri="{FF2B5EF4-FFF2-40B4-BE49-F238E27FC236}">
              <a16:creationId xmlns:a16="http://schemas.microsoft.com/office/drawing/2014/main" id="{00000000-0008-0000-0F00-0000ED020000}"/>
            </a:ext>
          </a:extLst>
        </xdr:cNvPr>
        <xdr:cNvSpPr txBox="1"/>
      </xdr:nvSpPr>
      <xdr:spPr>
        <a:xfrm>
          <a:off x="19310427" y="1458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9667</xdr:rowOff>
    </xdr:from>
    <xdr:ext cx="469744" cy="259045"/>
    <xdr:sp macro="" textlink="">
      <xdr:nvSpPr>
        <xdr:cNvPr id="750" name="n_4aveValue【消防施設】&#10;一人当たり面積">
          <a:extLst>
            <a:ext uri="{FF2B5EF4-FFF2-40B4-BE49-F238E27FC236}">
              <a16:creationId xmlns:a16="http://schemas.microsoft.com/office/drawing/2014/main" id="{00000000-0008-0000-0F00-0000EE020000}"/>
            </a:ext>
          </a:extLst>
        </xdr:cNvPr>
        <xdr:cNvSpPr txBox="1"/>
      </xdr:nvSpPr>
      <xdr:spPr>
        <a:xfrm>
          <a:off x="18421427" y="1458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8760</xdr:rowOff>
    </xdr:from>
    <xdr:ext cx="469744" cy="259045"/>
    <xdr:sp macro="" textlink="">
      <xdr:nvSpPr>
        <xdr:cNvPr id="751" name="n_1mainValue【消防施設】&#10;一人当たり面積">
          <a:extLst>
            <a:ext uri="{FF2B5EF4-FFF2-40B4-BE49-F238E27FC236}">
              <a16:creationId xmlns:a16="http://schemas.microsoft.com/office/drawing/2014/main" id="{00000000-0008-0000-0F00-0000EF020000}"/>
            </a:ext>
          </a:extLst>
        </xdr:cNvPr>
        <xdr:cNvSpPr txBox="1"/>
      </xdr:nvSpPr>
      <xdr:spPr>
        <a:xfrm>
          <a:off x="21075727" y="1458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132294</xdr:colOff>
      <xdr:row>76</xdr:row>
      <xdr:rowOff>167812</xdr:rowOff>
    </xdr:from>
    <xdr:ext cx="599010" cy="259045"/>
    <xdr:sp macro="" textlink="">
      <xdr:nvSpPr>
        <xdr:cNvPr id="752" name="n_2mainValue【消防施設】&#10;一人当たり面積">
          <a:extLst>
            <a:ext uri="{FF2B5EF4-FFF2-40B4-BE49-F238E27FC236}">
              <a16:creationId xmlns:a16="http://schemas.microsoft.com/office/drawing/2014/main" id="{00000000-0008-0000-0F00-0000F0020000}"/>
            </a:ext>
          </a:extLst>
        </xdr:cNvPr>
        <xdr:cNvSpPr txBox="1"/>
      </xdr:nvSpPr>
      <xdr:spPr>
        <a:xfrm>
          <a:off x="20134794" y="1319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3" name="正方形/長方形 752">
          <a:extLst>
            <a:ext uri="{FF2B5EF4-FFF2-40B4-BE49-F238E27FC236}">
              <a16:creationId xmlns:a16="http://schemas.microsoft.com/office/drawing/2014/main" id="{00000000-0008-0000-0F00-0000F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4" name="正方形/長方形 753">
          <a:extLst>
            <a:ext uri="{FF2B5EF4-FFF2-40B4-BE49-F238E27FC236}">
              <a16:creationId xmlns:a16="http://schemas.microsoft.com/office/drawing/2014/main" id="{00000000-0008-0000-0F00-0000F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5" name="正方形/長方形 754">
          <a:extLst>
            <a:ext uri="{FF2B5EF4-FFF2-40B4-BE49-F238E27FC236}">
              <a16:creationId xmlns:a16="http://schemas.microsoft.com/office/drawing/2014/main" id="{00000000-0008-0000-0F00-0000F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6" name="正方形/長方形 755">
          <a:extLst>
            <a:ext uri="{FF2B5EF4-FFF2-40B4-BE49-F238E27FC236}">
              <a16:creationId xmlns:a16="http://schemas.microsoft.com/office/drawing/2014/main" id="{00000000-0008-0000-0F00-0000F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7" name="正方形/長方形 756">
          <a:extLst>
            <a:ext uri="{FF2B5EF4-FFF2-40B4-BE49-F238E27FC236}">
              <a16:creationId xmlns:a16="http://schemas.microsoft.com/office/drawing/2014/main" id="{00000000-0008-0000-0F00-0000F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8" name="正方形/長方形 757">
          <a:extLst>
            <a:ext uri="{FF2B5EF4-FFF2-40B4-BE49-F238E27FC236}">
              <a16:creationId xmlns:a16="http://schemas.microsoft.com/office/drawing/2014/main" id="{00000000-0008-0000-0F00-0000F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9" name="正方形/長方形 758">
          <a:extLst>
            <a:ext uri="{FF2B5EF4-FFF2-40B4-BE49-F238E27FC236}">
              <a16:creationId xmlns:a16="http://schemas.microsoft.com/office/drawing/2014/main" id="{00000000-0008-0000-0F00-0000F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正方形/長方形 759">
          <a:extLst>
            <a:ext uri="{FF2B5EF4-FFF2-40B4-BE49-F238E27FC236}">
              <a16:creationId xmlns:a16="http://schemas.microsoft.com/office/drawing/2014/main" id="{00000000-0008-0000-0F00-0000F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9" name="テキスト ボックス 768">
          <a:extLst>
            <a:ext uri="{FF2B5EF4-FFF2-40B4-BE49-F238E27FC236}">
              <a16:creationId xmlns:a16="http://schemas.microsoft.com/office/drawing/2014/main" id="{00000000-0008-0000-0F00-000001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1" name="テキスト ボックス 770">
          <a:extLst>
            <a:ext uri="{FF2B5EF4-FFF2-40B4-BE49-F238E27FC236}">
              <a16:creationId xmlns:a16="http://schemas.microsoft.com/office/drawing/2014/main" id="{00000000-0008-0000-0F00-000003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7" name="【庁舎】&#10;有形固定資産減価償却率グラフ枠">
          <a:extLst>
            <a:ext uri="{FF2B5EF4-FFF2-40B4-BE49-F238E27FC236}">
              <a16:creationId xmlns:a16="http://schemas.microsoft.com/office/drawing/2014/main" id="{00000000-0008-0000-0F00-000009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flipV="1">
          <a:off x="16318864"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9" name="【庁舎】&#10;有形固定資産減価償却率最小値テキスト">
          <a:extLst>
            <a:ext uri="{FF2B5EF4-FFF2-40B4-BE49-F238E27FC236}">
              <a16:creationId xmlns:a16="http://schemas.microsoft.com/office/drawing/2014/main" id="{00000000-0008-0000-0F00-00000B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781" name="【庁舎】&#10;有形固定資産減価償却率最大値テキスト">
          <a:extLst>
            <a:ext uri="{FF2B5EF4-FFF2-40B4-BE49-F238E27FC236}">
              <a16:creationId xmlns:a16="http://schemas.microsoft.com/office/drawing/2014/main" id="{00000000-0008-0000-0F00-00000D030000}"/>
            </a:ext>
          </a:extLst>
        </xdr:cNvPr>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170378</xdr:rowOff>
    </xdr:from>
    <xdr:ext cx="405111" cy="259045"/>
    <xdr:sp macro="" textlink="">
      <xdr:nvSpPr>
        <xdr:cNvPr id="783" name="【庁舎】&#10;有形固定資産減価償却率平均値テキスト">
          <a:extLst>
            <a:ext uri="{FF2B5EF4-FFF2-40B4-BE49-F238E27FC236}">
              <a16:creationId xmlns:a16="http://schemas.microsoft.com/office/drawing/2014/main" id="{00000000-0008-0000-0F00-00000F030000}"/>
            </a:ext>
          </a:extLst>
        </xdr:cNvPr>
        <xdr:cNvSpPr txBox="1"/>
      </xdr:nvSpPr>
      <xdr:spPr>
        <a:xfrm>
          <a:off x="16357600" y="17829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784" name="フローチャート: 判断 783">
          <a:extLst>
            <a:ext uri="{FF2B5EF4-FFF2-40B4-BE49-F238E27FC236}">
              <a16:creationId xmlns:a16="http://schemas.microsoft.com/office/drawing/2014/main" id="{00000000-0008-0000-0F00-000010030000}"/>
            </a:ext>
          </a:extLst>
        </xdr:cNvPr>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785" name="フローチャート: 判断 784">
          <a:extLst>
            <a:ext uri="{FF2B5EF4-FFF2-40B4-BE49-F238E27FC236}">
              <a16:creationId xmlns:a16="http://schemas.microsoft.com/office/drawing/2014/main" id="{00000000-0008-0000-0F00-000011030000}"/>
            </a:ext>
          </a:extLst>
        </xdr:cNvPr>
        <xdr:cNvSpPr/>
      </xdr:nvSpPr>
      <xdr:spPr>
        <a:xfrm>
          <a:off x="15430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786" name="フローチャート: 判断 785">
          <a:extLst>
            <a:ext uri="{FF2B5EF4-FFF2-40B4-BE49-F238E27FC236}">
              <a16:creationId xmlns:a16="http://schemas.microsoft.com/office/drawing/2014/main" id="{00000000-0008-0000-0F00-000012030000}"/>
            </a:ext>
          </a:extLst>
        </xdr:cNvPr>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87" name="フローチャート: 判断 786">
          <a:extLst>
            <a:ext uri="{FF2B5EF4-FFF2-40B4-BE49-F238E27FC236}">
              <a16:creationId xmlns:a16="http://schemas.microsoft.com/office/drawing/2014/main" id="{00000000-0008-0000-0F00-000013030000}"/>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788" name="フローチャート: 判断 787">
          <a:extLst>
            <a:ext uri="{FF2B5EF4-FFF2-40B4-BE49-F238E27FC236}">
              <a16:creationId xmlns:a16="http://schemas.microsoft.com/office/drawing/2014/main" id="{00000000-0008-0000-0F00-000014030000}"/>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129902</xdr:rowOff>
    </xdr:from>
    <xdr:to>
      <xdr:col>85</xdr:col>
      <xdr:colOff>177800</xdr:colOff>
      <xdr:row>102</xdr:row>
      <xdr:rowOff>60052</xdr:rowOff>
    </xdr:to>
    <xdr:sp macro="" textlink="">
      <xdr:nvSpPr>
        <xdr:cNvPr id="794" name="楕円 793">
          <a:extLst>
            <a:ext uri="{FF2B5EF4-FFF2-40B4-BE49-F238E27FC236}">
              <a16:creationId xmlns:a16="http://schemas.microsoft.com/office/drawing/2014/main" id="{00000000-0008-0000-0F00-00001A030000}"/>
            </a:ext>
          </a:extLst>
        </xdr:cNvPr>
        <xdr:cNvSpPr/>
      </xdr:nvSpPr>
      <xdr:spPr>
        <a:xfrm>
          <a:off x="16268700" y="1744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152779</xdr:rowOff>
    </xdr:from>
    <xdr:ext cx="405111" cy="259045"/>
    <xdr:sp macro="" textlink="">
      <xdr:nvSpPr>
        <xdr:cNvPr id="795" name="【庁舎】&#10;有形固定資産減価償却率該当値テキスト">
          <a:extLst>
            <a:ext uri="{FF2B5EF4-FFF2-40B4-BE49-F238E27FC236}">
              <a16:creationId xmlns:a16="http://schemas.microsoft.com/office/drawing/2014/main" id="{00000000-0008-0000-0F00-00001B030000}"/>
            </a:ext>
          </a:extLst>
        </xdr:cNvPr>
        <xdr:cNvSpPr txBox="1"/>
      </xdr:nvSpPr>
      <xdr:spPr>
        <a:xfrm>
          <a:off x="16357600" y="1729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77651</xdr:rowOff>
    </xdr:from>
    <xdr:to>
      <xdr:col>81</xdr:col>
      <xdr:colOff>101600</xdr:colOff>
      <xdr:row>109</xdr:row>
      <xdr:rowOff>7801</xdr:rowOff>
    </xdr:to>
    <xdr:sp macro="" textlink="">
      <xdr:nvSpPr>
        <xdr:cNvPr id="796" name="楕円 795">
          <a:extLst>
            <a:ext uri="{FF2B5EF4-FFF2-40B4-BE49-F238E27FC236}">
              <a16:creationId xmlns:a16="http://schemas.microsoft.com/office/drawing/2014/main" id="{00000000-0008-0000-0F00-00001C030000}"/>
            </a:ext>
          </a:extLst>
        </xdr:cNvPr>
        <xdr:cNvSpPr/>
      </xdr:nvSpPr>
      <xdr:spPr>
        <a:xfrm>
          <a:off x="15430500" y="185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9252</xdr:rowOff>
    </xdr:from>
    <xdr:to>
      <xdr:col>85</xdr:col>
      <xdr:colOff>127000</xdr:colOff>
      <xdr:row>108</xdr:row>
      <xdr:rowOff>128451</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flipV="1">
          <a:off x="15481300" y="17497152"/>
          <a:ext cx="838200" cy="114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84182</xdr:rowOff>
    </xdr:from>
    <xdr:to>
      <xdr:col>76</xdr:col>
      <xdr:colOff>165100</xdr:colOff>
      <xdr:row>109</xdr:row>
      <xdr:rowOff>14332</xdr:rowOff>
    </xdr:to>
    <xdr:sp macro="" textlink="">
      <xdr:nvSpPr>
        <xdr:cNvPr id="798" name="楕円 797">
          <a:extLst>
            <a:ext uri="{FF2B5EF4-FFF2-40B4-BE49-F238E27FC236}">
              <a16:creationId xmlns:a16="http://schemas.microsoft.com/office/drawing/2014/main" id="{00000000-0008-0000-0F00-00001E030000}"/>
            </a:ext>
          </a:extLst>
        </xdr:cNvPr>
        <xdr:cNvSpPr/>
      </xdr:nvSpPr>
      <xdr:spPr>
        <a:xfrm>
          <a:off x="14541500" y="1860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128451</xdr:rowOff>
    </xdr:from>
    <xdr:to>
      <xdr:col>81</xdr:col>
      <xdr:colOff>50800</xdr:colOff>
      <xdr:row>108</xdr:row>
      <xdr:rowOff>134982</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flipV="1">
          <a:off x="14592300" y="1864505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123933</xdr:rowOff>
    </xdr:from>
    <xdr:ext cx="405111" cy="259045"/>
    <xdr:sp macro="" textlink="">
      <xdr:nvSpPr>
        <xdr:cNvPr id="800" name="n_1aveValue【庁舎】&#10;有形固定資産減価償却率">
          <a:extLst>
            <a:ext uri="{FF2B5EF4-FFF2-40B4-BE49-F238E27FC236}">
              <a16:creationId xmlns:a16="http://schemas.microsoft.com/office/drawing/2014/main" id="{00000000-0008-0000-0F00-000020030000}"/>
            </a:ext>
          </a:extLst>
        </xdr:cNvPr>
        <xdr:cNvSpPr txBox="1"/>
      </xdr:nvSpPr>
      <xdr:spPr>
        <a:xfrm>
          <a:off x="152660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801" name="n_2aveValue【庁舎】&#10;有形固定資産減価償却率">
          <a:extLst>
            <a:ext uri="{FF2B5EF4-FFF2-40B4-BE49-F238E27FC236}">
              <a16:creationId xmlns:a16="http://schemas.microsoft.com/office/drawing/2014/main" id="{00000000-0008-0000-0F00-000021030000}"/>
            </a:ext>
          </a:extLst>
        </xdr:cNvPr>
        <xdr:cNvSpPr txBox="1"/>
      </xdr:nvSpPr>
      <xdr:spPr>
        <a:xfrm>
          <a:off x="14389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802" name="n_3aveValue【庁舎】&#10;有形固定資産減価償却率">
          <a:extLst>
            <a:ext uri="{FF2B5EF4-FFF2-40B4-BE49-F238E27FC236}">
              <a16:creationId xmlns:a16="http://schemas.microsoft.com/office/drawing/2014/main" id="{00000000-0008-0000-0F00-000022030000}"/>
            </a:ext>
          </a:extLst>
        </xdr:cNvPr>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03" name="n_4aveValue【庁舎】&#10;有形固定資産減価償却率">
          <a:extLst>
            <a:ext uri="{FF2B5EF4-FFF2-40B4-BE49-F238E27FC236}">
              <a16:creationId xmlns:a16="http://schemas.microsoft.com/office/drawing/2014/main" id="{00000000-0008-0000-0F00-000023030000}"/>
            </a:ext>
          </a:extLst>
        </xdr:cNvPr>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170378</xdr:rowOff>
    </xdr:from>
    <xdr:ext cx="405111" cy="259045"/>
    <xdr:sp macro="" textlink="">
      <xdr:nvSpPr>
        <xdr:cNvPr id="804" name="n_1mainValue【庁舎】&#10;有形固定資産減価償却率">
          <a:extLst>
            <a:ext uri="{FF2B5EF4-FFF2-40B4-BE49-F238E27FC236}">
              <a16:creationId xmlns:a16="http://schemas.microsoft.com/office/drawing/2014/main" id="{00000000-0008-0000-0F00-000024030000}"/>
            </a:ext>
          </a:extLst>
        </xdr:cNvPr>
        <xdr:cNvSpPr txBox="1"/>
      </xdr:nvSpPr>
      <xdr:spPr>
        <a:xfrm>
          <a:off x="15266044" y="1868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5459</xdr:rowOff>
    </xdr:from>
    <xdr:ext cx="405111" cy="259045"/>
    <xdr:sp macro="" textlink="">
      <xdr:nvSpPr>
        <xdr:cNvPr id="805" name="n_2mainValue【庁舎】&#10;有形固定資産減価償却率">
          <a:extLst>
            <a:ext uri="{FF2B5EF4-FFF2-40B4-BE49-F238E27FC236}">
              <a16:creationId xmlns:a16="http://schemas.microsoft.com/office/drawing/2014/main" id="{00000000-0008-0000-0F00-000025030000}"/>
            </a:ext>
          </a:extLst>
        </xdr:cNvPr>
        <xdr:cNvSpPr txBox="1"/>
      </xdr:nvSpPr>
      <xdr:spPr>
        <a:xfrm>
          <a:off x="14389744" y="1869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6" name="正方形/長方形 805">
          <a:extLst>
            <a:ext uri="{FF2B5EF4-FFF2-40B4-BE49-F238E27FC236}">
              <a16:creationId xmlns:a16="http://schemas.microsoft.com/office/drawing/2014/main" id="{00000000-0008-0000-0F00-000026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7" name="正方形/長方形 806">
          <a:extLst>
            <a:ext uri="{FF2B5EF4-FFF2-40B4-BE49-F238E27FC236}">
              <a16:creationId xmlns:a16="http://schemas.microsoft.com/office/drawing/2014/main" id="{00000000-0008-0000-0F00-000027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8" name="正方形/長方形 807">
          <a:extLst>
            <a:ext uri="{FF2B5EF4-FFF2-40B4-BE49-F238E27FC236}">
              <a16:creationId xmlns:a16="http://schemas.microsoft.com/office/drawing/2014/main" id="{00000000-0008-0000-0F00-000028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9" name="正方形/長方形 808">
          <a:extLst>
            <a:ext uri="{FF2B5EF4-FFF2-40B4-BE49-F238E27FC236}">
              <a16:creationId xmlns:a16="http://schemas.microsoft.com/office/drawing/2014/main" id="{00000000-0008-0000-0F00-000029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0" name="正方形/長方形 809">
          <a:extLst>
            <a:ext uri="{FF2B5EF4-FFF2-40B4-BE49-F238E27FC236}">
              <a16:creationId xmlns:a16="http://schemas.microsoft.com/office/drawing/2014/main" id="{00000000-0008-0000-0F00-00002A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1" name="正方形/長方形 810">
          <a:extLst>
            <a:ext uri="{FF2B5EF4-FFF2-40B4-BE49-F238E27FC236}">
              <a16:creationId xmlns:a16="http://schemas.microsoft.com/office/drawing/2014/main" id="{00000000-0008-0000-0F00-00002B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2" name="正方形/長方形 811">
          <a:extLst>
            <a:ext uri="{FF2B5EF4-FFF2-40B4-BE49-F238E27FC236}">
              <a16:creationId xmlns:a16="http://schemas.microsoft.com/office/drawing/2014/main" id="{00000000-0008-0000-0F00-00002C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3" name="正方形/長方形 812">
          <a:extLst>
            <a:ext uri="{FF2B5EF4-FFF2-40B4-BE49-F238E27FC236}">
              <a16:creationId xmlns:a16="http://schemas.microsoft.com/office/drawing/2014/main" id="{00000000-0008-0000-0F00-00002D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3" name="テキスト ボックス 822">
          <a:extLst>
            <a:ext uri="{FF2B5EF4-FFF2-40B4-BE49-F238E27FC236}">
              <a16:creationId xmlns:a16="http://schemas.microsoft.com/office/drawing/2014/main" id="{00000000-0008-0000-0F00-000037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25" name="テキスト ボックス 824">
          <a:extLst>
            <a:ext uri="{FF2B5EF4-FFF2-40B4-BE49-F238E27FC236}">
              <a16:creationId xmlns:a16="http://schemas.microsoft.com/office/drawing/2014/main" id="{00000000-0008-0000-0F00-000039030000}"/>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27" name="テキスト ボックス 826">
          <a:extLst>
            <a:ext uri="{FF2B5EF4-FFF2-40B4-BE49-F238E27FC236}">
              <a16:creationId xmlns:a16="http://schemas.microsoft.com/office/drawing/2014/main" id="{00000000-0008-0000-0F00-00003B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29" name="テキスト ボックス 828">
          <a:extLst>
            <a:ext uri="{FF2B5EF4-FFF2-40B4-BE49-F238E27FC236}">
              <a16:creationId xmlns:a16="http://schemas.microsoft.com/office/drawing/2014/main" id="{00000000-0008-0000-0F00-00003D030000}"/>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2" name="【庁舎】&#10;一人当たり面積グラフ枠">
          <a:extLst>
            <a:ext uri="{FF2B5EF4-FFF2-40B4-BE49-F238E27FC236}">
              <a16:creationId xmlns:a16="http://schemas.microsoft.com/office/drawing/2014/main" id="{00000000-0008-0000-0F00-000040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833" name="直線コネクタ 832">
          <a:extLst>
            <a:ext uri="{FF2B5EF4-FFF2-40B4-BE49-F238E27FC236}">
              <a16:creationId xmlns:a16="http://schemas.microsoft.com/office/drawing/2014/main" id="{00000000-0008-0000-0F00-000041030000}"/>
            </a:ext>
          </a:extLst>
        </xdr:cNvPr>
        <xdr:cNvCxnSpPr/>
      </xdr:nvCxnSpPr>
      <xdr:spPr>
        <a:xfrm flipV="1">
          <a:off x="22160864" y="17201198"/>
          <a:ext cx="0" cy="136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834" name="【庁舎】&#10;一人当たり面積最小値テキスト">
          <a:extLst>
            <a:ext uri="{FF2B5EF4-FFF2-40B4-BE49-F238E27FC236}">
              <a16:creationId xmlns:a16="http://schemas.microsoft.com/office/drawing/2014/main" id="{00000000-0008-0000-0F00-000042030000}"/>
            </a:ext>
          </a:extLst>
        </xdr:cNvPr>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835" name="直線コネクタ 834">
          <a:extLst>
            <a:ext uri="{FF2B5EF4-FFF2-40B4-BE49-F238E27FC236}">
              <a16:creationId xmlns:a16="http://schemas.microsoft.com/office/drawing/2014/main" id="{00000000-0008-0000-0F00-000043030000}"/>
            </a:ext>
          </a:extLst>
        </xdr:cNvPr>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836" name="【庁舎】&#10;一人当たり面積最大値テキスト">
          <a:extLst>
            <a:ext uri="{FF2B5EF4-FFF2-40B4-BE49-F238E27FC236}">
              <a16:creationId xmlns:a16="http://schemas.microsoft.com/office/drawing/2014/main" id="{00000000-0008-0000-0F00-000044030000}"/>
            </a:ext>
          </a:extLst>
        </xdr:cNvPr>
        <xdr:cNvSpPr txBox="1"/>
      </xdr:nvSpPr>
      <xdr:spPr>
        <a:xfrm>
          <a:off x="22199600" y="169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a:off x="22072600" y="172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129557</xdr:rowOff>
    </xdr:from>
    <xdr:ext cx="469744" cy="259045"/>
    <xdr:sp macro="" textlink="">
      <xdr:nvSpPr>
        <xdr:cNvPr id="838" name="【庁舎】&#10;一人当たり面積平均値テキスト">
          <a:extLst>
            <a:ext uri="{FF2B5EF4-FFF2-40B4-BE49-F238E27FC236}">
              <a16:creationId xmlns:a16="http://schemas.microsoft.com/office/drawing/2014/main" id="{00000000-0008-0000-0F00-000046030000}"/>
            </a:ext>
          </a:extLst>
        </xdr:cNvPr>
        <xdr:cNvSpPr txBox="1"/>
      </xdr:nvSpPr>
      <xdr:spPr>
        <a:xfrm>
          <a:off x="22199600" y="1813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839" name="フローチャート: 判断 838">
          <a:extLst>
            <a:ext uri="{FF2B5EF4-FFF2-40B4-BE49-F238E27FC236}">
              <a16:creationId xmlns:a16="http://schemas.microsoft.com/office/drawing/2014/main" id="{00000000-0008-0000-0F00-000047030000}"/>
            </a:ext>
          </a:extLst>
        </xdr:cNvPr>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840" name="フローチャート: 判断 839">
          <a:extLst>
            <a:ext uri="{FF2B5EF4-FFF2-40B4-BE49-F238E27FC236}">
              <a16:creationId xmlns:a16="http://schemas.microsoft.com/office/drawing/2014/main" id="{00000000-0008-0000-0F00-000048030000}"/>
            </a:ext>
          </a:extLst>
        </xdr:cNvPr>
        <xdr:cNvSpPr/>
      </xdr:nvSpPr>
      <xdr:spPr>
        <a:xfrm>
          <a:off x="21272500" y="1817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841" name="フローチャート: 判断 840">
          <a:extLst>
            <a:ext uri="{FF2B5EF4-FFF2-40B4-BE49-F238E27FC236}">
              <a16:creationId xmlns:a16="http://schemas.microsoft.com/office/drawing/2014/main" id="{00000000-0008-0000-0F00-000049030000}"/>
            </a:ext>
          </a:extLst>
        </xdr:cNvPr>
        <xdr:cNvSpPr/>
      </xdr:nvSpPr>
      <xdr:spPr>
        <a:xfrm>
          <a:off x="20383500" y="181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171132</xdr:rowOff>
    </xdr:from>
    <xdr:to>
      <xdr:col>102</xdr:col>
      <xdr:colOff>165100</xdr:colOff>
      <xdr:row>106</xdr:row>
      <xdr:rowOff>101282</xdr:rowOff>
    </xdr:to>
    <xdr:sp macro="" textlink="">
      <xdr:nvSpPr>
        <xdr:cNvPr id="842" name="フローチャート: 判断 841">
          <a:extLst>
            <a:ext uri="{FF2B5EF4-FFF2-40B4-BE49-F238E27FC236}">
              <a16:creationId xmlns:a16="http://schemas.microsoft.com/office/drawing/2014/main" id="{00000000-0008-0000-0F00-00004A030000}"/>
            </a:ext>
          </a:extLst>
        </xdr:cNvPr>
        <xdr:cNvSpPr/>
      </xdr:nvSpPr>
      <xdr:spPr>
        <a:xfrm>
          <a:off x="19494500" y="1817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23971</xdr:rowOff>
    </xdr:from>
    <xdr:to>
      <xdr:col>98</xdr:col>
      <xdr:colOff>38100</xdr:colOff>
      <xdr:row>106</xdr:row>
      <xdr:rowOff>125571</xdr:rowOff>
    </xdr:to>
    <xdr:sp macro="" textlink="">
      <xdr:nvSpPr>
        <xdr:cNvPr id="843" name="フローチャート: 判断 842">
          <a:extLst>
            <a:ext uri="{FF2B5EF4-FFF2-40B4-BE49-F238E27FC236}">
              <a16:creationId xmlns:a16="http://schemas.microsoft.com/office/drawing/2014/main" id="{00000000-0008-0000-0F00-00004B030000}"/>
            </a:ext>
          </a:extLst>
        </xdr:cNvPr>
        <xdr:cNvSpPr/>
      </xdr:nvSpPr>
      <xdr:spPr>
        <a:xfrm>
          <a:off x="18605500" y="181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00000000-0008-0000-0F00-00004C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00000000-0008-0000-0F00-00004E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8" name="テキスト ボックス 847">
          <a:extLst>
            <a:ext uri="{FF2B5EF4-FFF2-40B4-BE49-F238E27FC236}">
              <a16:creationId xmlns:a16="http://schemas.microsoft.com/office/drawing/2014/main" id="{00000000-0008-0000-0F00-000050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48261</xdr:rowOff>
    </xdr:from>
    <xdr:to>
      <xdr:col>116</xdr:col>
      <xdr:colOff>114300</xdr:colOff>
      <xdr:row>103</xdr:row>
      <xdr:rowOff>149861</xdr:rowOff>
    </xdr:to>
    <xdr:sp macro="" textlink="">
      <xdr:nvSpPr>
        <xdr:cNvPr id="849" name="楕円 848">
          <a:extLst>
            <a:ext uri="{FF2B5EF4-FFF2-40B4-BE49-F238E27FC236}">
              <a16:creationId xmlns:a16="http://schemas.microsoft.com/office/drawing/2014/main" id="{00000000-0008-0000-0F00-000051030000}"/>
            </a:ext>
          </a:extLst>
        </xdr:cNvPr>
        <xdr:cNvSpPr/>
      </xdr:nvSpPr>
      <xdr:spPr>
        <a:xfrm>
          <a:off x="221107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71138</xdr:rowOff>
    </xdr:from>
    <xdr:ext cx="469744" cy="259045"/>
    <xdr:sp macro="" textlink="">
      <xdr:nvSpPr>
        <xdr:cNvPr id="850" name="【庁舎】&#10;一人当たり面積該当値テキスト">
          <a:extLst>
            <a:ext uri="{FF2B5EF4-FFF2-40B4-BE49-F238E27FC236}">
              <a16:creationId xmlns:a16="http://schemas.microsoft.com/office/drawing/2014/main" id="{00000000-0008-0000-0F00-000052030000}"/>
            </a:ext>
          </a:extLst>
        </xdr:cNvPr>
        <xdr:cNvSpPr txBox="1"/>
      </xdr:nvSpPr>
      <xdr:spPr>
        <a:xfrm>
          <a:off x="22199600" y="1755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26829</xdr:rowOff>
    </xdr:from>
    <xdr:to>
      <xdr:col>112</xdr:col>
      <xdr:colOff>38100</xdr:colOff>
      <xdr:row>106</xdr:row>
      <xdr:rowOff>128429</xdr:rowOff>
    </xdr:to>
    <xdr:sp macro="" textlink="">
      <xdr:nvSpPr>
        <xdr:cNvPr id="851" name="楕円 850">
          <a:extLst>
            <a:ext uri="{FF2B5EF4-FFF2-40B4-BE49-F238E27FC236}">
              <a16:creationId xmlns:a16="http://schemas.microsoft.com/office/drawing/2014/main" id="{00000000-0008-0000-0F00-000053030000}"/>
            </a:ext>
          </a:extLst>
        </xdr:cNvPr>
        <xdr:cNvSpPr/>
      </xdr:nvSpPr>
      <xdr:spPr>
        <a:xfrm>
          <a:off x="21272500" y="1820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99061</xdr:rowOff>
    </xdr:from>
    <xdr:to>
      <xdr:col>116</xdr:col>
      <xdr:colOff>63500</xdr:colOff>
      <xdr:row>106</xdr:row>
      <xdr:rowOff>77629</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flipV="1">
          <a:off x="21323300" y="17758411"/>
          <a:ext cx="838200" cy="49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125413</xdr:rowOff>
    </xdr:from>
    <xdr:to>
      <xdr:col>107</xdr:col>
      <xdr:colOff>101600</xdr:colOff>
      <xdr:row>107</xdr:row>
      <xdr:rowOff>55563</xdr:rowOff>
    </xdr:to>
    <xdr:sp macro="" textlink="">
      <xdr:nvSpPr>
        <xdr:cNvPr id="853" name="楕円 852">
          <a:extLst>
            <a:ext uri="{FF2B5EF4-FFF2-40B4-BE49-F238E27FC236}">
              <a16:creationId xmlns:a16="http://schemas.microsoft.com/office/drawing/2014/main" id="{00000000-0008-0000-0F00-000055030000}"/>
            </a:ext>
          </a:extLst>
        </xdr:cNvPr>
        <xdr:cNvSpPr/>
      </xdr:nvSpPr>
      <xdr:spPr>
        <a:xfrm>
          <a:off x="20383500" y="1829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77629</xdr:rowOff>
    </xdr:from>
    <xdr:to>
      <xdr:col>111</xdr:col>
      <xdr:colOff>177800</xdr:colOff>
      <xdr:row>107</xdr:row>
      <xdr:rowOff>4763</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flipV="1">
          <a:off x="20434300" y="18251329"/>
          <a:ext cx="889000" cy="9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116381</xdr:rowOff>
    </xdr:from>
    <xdr:ext cx="469744" cy="259045"/>
    <xdr:sp macro="" textlink="">
      <xdr:nvSpPr>
        <xdr:cNvPr id="855" name="n_1aveValue【庁舎】&#10;一人当たり面積">
          <a:extLst>
            <a:ext uri="{FF2B5EF4-FFF2-40B4-BE49-F238E27FC236}">
              <a16:creationId xmlns:a16="http://schemas.microsoft.com/office/drawing/2014/main" id="{00000000-0008-0000-0F00-000057030000}"/>
            </a:ext>
          </a:extLst>
        </xdr:cNvPr>
        <xdr:cNvSpPr txBox="1"/>
      </xdr:nvSpPr>
      <xdr:spPr>
        <a:xfrm>
          <a:off x="21075727" y="179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124953</xdr:rowOff>
    </xdr:from>
    <xdr:ext cx="469744" cy="259045"/>
    <xdr:sp macro="" textlink="">
      <xdr:nvSpPr>
        <xdr:cNvPr id="856" name="n_2aveValue【庁舎】&#10;一人当たり面積">
          <a:extLst>
            <a:ext uri="{FF2B5EF4-FFF2-40B4-BE49-F238E27FC236}">
              <a16:creationId xmlns:a16="http://schemas.microsoft.com/office/drawing/2014/main" id="{00000000-0008-0000-0F00-000058030000}"/>
            </a:ext>
          </a:extLst>
        </xdr:cNvPr>
        <xdr:cNvSpPr txBox="1"/>
      </xdr:nvSpPr>
      <xdr:spPr>
        <a:xfrm>
          <a:off x="20199427" y="1795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117809</xdr:rowOff>
    </xdr:from>
    <xdr:ext cx="469744" cy="259045"/>
    <xdr:sp macro="" textlink="">
      <xdr:nvSpPr>
        <xdr:cNvPr id="857" name="n_3aveValue【庁舎】&#10;一人当たり面積">
          <a:extLst>
            <a:ext uri="{FF2B5EF4-FFF2-40B4-BE49-F238E27FC236}">
              <a16:creationId xmlns:a16="http://schemas.microsoft.com/office/drawing/2014/main" id="{00000000-0008-0000-0F00-000059030000}"/>
            </a:ext>
          </a:extLst>
        </xdr:cNvPr>
        <xdr:cNvSpPr txBox="1"/>
      </xdr:nvSpPr>
      <xdr:spPr>
        <a:xfrm>
          <a:off x="19310427" y="1794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142098</xdr:rowOff>
    </xdr:from>
    <xdr:ext cx="469744" cy="259045"/>
    <xdr:sp macro="" textlink="">
      <xdr:nvSpPr>
        <xdr:cNvPr id="858" name="n_4aveValue【庁舎】&#10;一人当たり面積">
          <a:extLst>
            <a:ext uri="{FF2B5EF4-FFF2-40B4-BE49-F238E27FC236}">
              <a16:creationId xmlns:a16="http://schemas.microsoft.com/office/drawing/2014/main" id="{00000000-0008-0000-0F00-00005A030000}"/>
            </a:ext>
          </a:extLst>
        </xdr:cNvPr>
        <xdr:cNvSpPr txBox="1"/>
      </xdr:nvSpPr>
      <xdr:spPr>
        <a:xfrm>
          <a:off x="18421427" y="1797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119556</xdr:rowOff>
    </xdr:from>
    <xdr:ext cx="469744" cy="259045"/>
    <xdr:sp macro="" textlink="">
      <xdr:nvSpPr>
        <xdr:cNvPr id="859" name="n_1mainValue【庁舎】&#10;一人当たり面積">
          <a:extLst>
            <a:ext uri="{FF2B5EF4-FFF2-40B4-BE49-F238E27FC236}">
              <a16:creationId xmlns:a16="http://schemas.microsoft.com/office/drawing/2014/main" id="{00000000-0008-0000-0F00-00005B030000}"/>
            </a:ext>
          </a:extLst>
        </xdr:cNvPr>
        <xdr:cNvSpPr txBox="1"/>
      </xdr:nvSpPr>
      <xdr:spPr>
        <a:xfrm>
          <a:off x="21075727" y="1829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46690</xdr:rowOff>
    </xdr:from>
    <xdr:ext cx="469744" cy="259045"/>
    <xdr:sp macro="" textlink="">
      <xdr:nvSpPr>
        <xdr:cNvPr id="860" name="n_2mainValue【庁舎】&#10;一人当たり面積">
          <a:extLst>
            <a:ext uri="{FF2B5EF4-FFF2-40B4-BE49-F238E27FC236}">
              <a16:creationId xmlns:a16="http://schemas.microsoft.com/office/drawing/2014/main" id="{00000000-0008-0000-0F00-00005C030000}"/>
            </a:ext>
          </a:extLst>
        </xdr:cNvPr>
        <xdr:cNvSpPr txBox="1"/>
      </xdr:nvSpPr>
      <xdr:spPr>
        <a:xfrm>
          <a:off x="20199427" y="1839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a:extLst>
            <a:ext uri="{FF2B5EF4-FFF2-40B4-BE49-F238E27FC236}">
              <a16:creationId xmlns:a16="http://schemas.microsoft.com/office/drawing/2014/main" id="{00000000-0008-0000-0F00-00005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a:extLst>
            <a:ext uri="{FF2B5EF4-FFF2-40B4-BE49-F238E27FC236}">
              <a16:creationId xmlns:a16="http://schemas.microsoft.com/office/drawing/2014/main" id="{00000000-0008-0000-0F00-00005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a:extLst>
            <a:ext uri="{FF2B5EF4-FFF2-40B4-BE49-F238E27FC236}">
              <a16:creationId xmlns:a16="http://schemas.microsoft.com/office/drawing/2014/main" id="{00000000-0008-0000-0F00-00005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本表において類似団体と比較して特に有形固定資産減価償却率が高くなっている施設は、一般廃棄物処理施設、保健センター・保健所である。</a:t>
          </a:r>
          <a:endParaRPr lang="ja-JP" altLang="ja-JP" sz="1400">
            <a:effectLst/>
          </a:endParaRPr>
        </a:p>
        <a:p>
          <a:r>
            <a:rPr kumimoji="1" lang="ja-JP" altLang="ja-JP" sz="1100">
              <a:solidFill>
                <a:schemeClr val="dk1"/>
              </a:solidFill>
              <a:effectLst/>
              <a:latin typeface="+mn-lt"/>
              <a:ea typeface="+mn-ea"/>
              <a:cs typeface="+mn-cs"/>
            </a:rPr>
            <a:t>一般廃棄物処理施設については、昭和</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年に建設した汚水処理棟がすでに耐用年数を経過している。</a:t>
          </a:r>
          <a:endParaRPr lang="ja-JP" altLang="ja-JP" sz="1400">
            <a:effectLst/>
          </a:endParaRPr>
        </a:p>
        <a:p>
          <a:r>
            <a:rPr kumimoji="1" lang="ja-JP" altLang="ja-JP" sz="1100">
              <a:solidFill>
                <a:schemeClr val="dk1"/>
              </a:solidFill>
              <a:effectLst/>
              <a:latin typeface="+mn-lt"/>
              <a:ea typeface="+mn-ea"/>
              <a:cs typeface="+mn-cs"/>
            </a:rPr>
            <a:t>庁舎については、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年度に本体部分のおおよその工事が終了したことで</a:t>
          </a:r>
          <a:r>
            <a:rPr kumimoji="1" lang="ja-JP" altLang="ja-JP" sz="1100">
              <a:solidFill>
                <a:schemeClr val="dk1"/>
              </a:solidFill>
              <a:effectLst/>
              <a:latin typeface="+mn-lt"/>
              <a:ea typeface="+mn-ea"/>
              <a:cs typeface="+mn-cs"/>
            </a:rPr>
            <a:t>、有形固定資産減価償却率は改善</a:t>
          </a:r>
          <a:r>
            <a:rPr kumimoji="1" lang="ja-JP" altLang="en-US" sz="1100">
              <a:solidFill>
                <a:schemeClr val="dk1"/>
              </a:solidFill>
              <a:effectLst/>
              <a:latin typeface="+mn-lt"/>
              <a:ea typeface="+mn-ea"/>
              <a:cs typeface="+mn-cs"/>
            </a:rPr>
            <a:t>された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年度に改定を行った公共施設等総合管理計画に基づき、公共施設の適正管理に努める。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1"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1"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1"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1"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1"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1"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1" Type="http://schemas.openxmlformats.org/officeDocument/2006/relationships/drawing" Target="../drawings/drawing15.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604" t="s">
        <v>81</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75" thickBot="1" x14ac:dyDescent="0.2">
      <c r="B2" s="176" t="s">
        <v>82</v>
      </c>
      <c r="C2" s="176"/>
      <c r="D2" s="177"/>
    </row>
    <row r="3" spans="1:119" ht="18.75" customHeight="1" thickBot="1" x14ac:dyDescent="0.2">
      <c r="A3" s="175"/>
      <c r="B3" s="605" t="s">
        <v>83</v>
      </c>
      <c r="C3" s="606"/>
      <c r="D3" s="606"/>
      <c r="E3" s="607"/>
      <c r="F3" s="607"/>
      <c r="G3" s="607"/>
      <c r="H3" s="607"/>
      <c r="I3" s="607"/>
      <c r="J3" s="607"/>
      <c r="K3" s="607"/>
      <c r="L3" s="607" t="s">
        <v>84</v>
      </c>
      <c r="M3" s="607"/>
      <c r="N3" s="607"/>
      <c r="O3" s="607"/>
      <c r="P3" s="607"/>
      <c r="Q3" s="607"/>
      <c r="R3" s="610"/>
      <c r="S3" s="610"/>
      <c r="T3" s="610"/>
      <c r="U3" s="610"/>
      <c r="V3" s="611"/>
      <c r="W3" s="501" t="s">
        <v>85</v>
      </c>
      <c r="X3" s="502"/>
      <c r="Y3" s="502"/>
      <c r="Z3" s="502"/>
      <c r="AA3" s="502"/>
      <c r="AB3" s="606"/>
      <c r="AC3" s="610" t="s">
        <v>86</v>
      </c>
      <c r="AD3" s="502"/>
      <c r="AE3" s="502"/>
      <c r="AF3" s="502"/>
      <c r="AG3" s="502"/>
      <c r="AH3" s="502"/>
      <c r="AI3" s="502"/>
      <c r="AJ3" s="502"/>
      <c r="AK3" s="502"/>
      <c r="AL3" s="572"/>
      <c r="AM3" s="501" t="s">
        <v>87</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88</v>
      </c>
      <c r="BO3" s="502"/>
      <c r="BP3" s="502"/>
      <c r="BQ3" s="502"/>
      <c r="BR3" s="502"/>
      <c r="BS3" s="502"/>
      <c r="BT3" s="502"/>
      <c r="BU3" s="572"/>
      <c r="BV3" s="501" t="s">
        <v>89</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90</v>
      </c>
      <c r="CU3" s="502"/>
      <c r="CV3" s="502"/>
      <c r="CW3" s="502"/>
      <c r="CX3" s="502"/>
      <c r="CY3" s="502"/>
      <c r="CZ3" s="502"/>
      <c r="DA3" s="572"/>
      <c r="DB3" s="501" t="s">
        <v>91</v>
      </c>
      <c r="DC3" s="502"/>
      <c r="DD3" s="502"/>
      <c r="DE3" s="502"/>
      <c r="DF3" s="502"/>
      <c r="DG3" s="502"/>
      <c r="DH3" s="502"/>
      <c r="DI3" s="572"/>
    </row>
    <row r="4" spans="1:119" ht="18.75" customHeight="1" x14ac:dyDescent="0.15">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92</v>
      </c>
      <c r="AZ4" s="459"/>
      <c r="BA4" s="459"/>
      <c r="BB4" s="459"/>
      <c r="BC4" s="459"/>
      <c r="BD4" s="459"/>
      <c r="BE4" s="459"/>
      <c r="BF4" s="459"/>
      <c r="BG4" s="459"/>
      <c r="BH4" s="459"/>
      <c r="BI4" s="459"/>
      <c r="BJ4" s="459"/>
      <c r="BK4" s="459"/>
      <c r="BL4" s="459"/>
      <c r="BM4" s="460"/>
      <c r="BN4" s="461">
        <v>20045616</v>
      </c>
      <c r="BO4" s="462"/>
      <c r="BP4" s="462"/>
      <c r="BQ4" s="462"/>
      <c r="BR4" s="462"/>
      <c r="BS4" s="462"/>
      <c r="BT4" s="462"/>
      <c r="BU4" s="463"/>
      <c r="BV4" s="461">
        <v>18372998</v>
      </c>
      <c r="BW4" s="462"/>
      <c r="BX4" s="462"/>
      <c r="BY4" s="462"/>
      <c r="BZ4" s="462"/>
      <c r="CA4" s="462"/>
      <c r="CB4" s="462"/>
      <c r="CC4" s="463"/>
      <c r="CD4" s="598" t="s">
        <v>93</v>
      </c>
      <c r="CE4" s="599"/>
      <c r="CF4" s="599"/>
      <c r="CG4" s="599"/>
      <c r="CH4" s="599"/>
      <c r="CI4" s="599"/>
      <c r="CJ4" s="599"/>
      <c r="CK4" s="599"/>
      <c r="CL4" s="599"/>
      <c r="CM4" s="599"/>
      <c r="CN4" s="599"/>
      <c r="CO4" s="599"/>
      <c r="CP4" s="599"/>
      <c r="CQ4" s="599"/>
      <c r="CR4" s="599"/>
      <c r="CS4" s="600"/>
      <c r="CT4" s="601">
        <v>1.3</v>
      </c>
      <c r="CU4" s="602"/>
      <c r="CV4" s="602"/>
      <c r="CW4" s="602"/>
      <c r="CX4" s="602"/>
      <c r="CY4" s="602"/>
      <c r="CZ4" s="602"/>
      <c r="DA4" s="603"/>
      <c r="DB4" s="601">
        <v>4.7</v>
      </c>
      <c r="DC4" s="602"/>
      <c r="DD4" s="602"/>
      <c r="DE4" s="602"/>
      <c r="DF4" s="602"/>
      <c r="DG4" s="602"/>
      <c r="DH4" s="602"/>
      <c r="DI4" s="603"/>
    </row>
    <row r="5" spans="1:119" ht="18.75" customHeight="1" x14ac:dyDescent="0.15">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94</v>
      </c>
      <c r="AN5" s="389"/>
      <c r="AO5" s="389"/>
      <c r="AP5" s="389"/>
      <c r="AQ5" s="389"/>
      <c r="AR5" s="389"/>
      <c r="AS5" s="389"/>
      <c r="AT5" s="390"/>
      <c r="AU5" s="490" t="s">
        <v>95</v>
      </c>
      <c r="AV5" s="491"/>
      <c r="AW5" s="491"/>
      <c r="AX5" s="491"/>
      <c r="AY5" s="446" t="s">
        <v>96</v>
      </c>
      <c r="AZ5" s="447"/>
      <c r="BA5" s="447"/>
      <c r="BB5" s="447"/>
      <c r="BC5" s="447"/>
      <c r="BD5" s="447"/>
      <c r="BE5" s="447"/>
      <c r="BF5" s="447"/>
      <c r="BG5" s="447"/>
      <c r="BH5" s="447"/>
      <c r="BI5" s="447"/>
      <c r="BJ5" s="447"/>
      <c r="BK5" s="447"/>
      <c r="BL5" s="447"/>
      <c r="BM5" s="448"/>
      <c r="BN5" s="432">
        <v>19912306</v>
      </c>
      <c r="BO5" s="433"/>
      <c r="BP5" s="433"/>
      <c r="BQ5" s="433"/>
      <c r="BR5" s="433"/>
      <c r="BS5" s="433"/>
      <c r="BT5" s="433"/>
      <c r="BU5" s="434"/>
      <c r="BV5" s="432">
        <v>17907745</v>
      </c>
      <c r="BW5" s="433"/>
      <c r="BX5" s="433"/>
      <c r="BY5" s="433"/>
      <c r="BZ5" s="433"/>
      <c r="CA5" s="433"/>
      <c r="CB5" s="433"/>
      <c r="CC5" s="434"/>
      <c r="CD5" s="472" t="s">
        <v>97</v>
      </c>
      <c r="CE5" s="392"/>
      <c r="CF5" s="392"/>
      <c r="CG5" s="392"/>
      <c r="CH5" s="392"/>
      <c r="CI5" s="392"/>
      <c r="CJ5" s="392"/>
      <c r="CK5" s="392"/>
      <c r="CL5" s="392"/>
      <c r="CM5" s="392"/>
      <c r="CN5" s="392"/>
      <c r="CO5" s="392"/>
      <c r="CP5" s="392"/>
      <c r="CQ5" s="392"/>
      <c r="CR5" s="392"/>
      <c r="CS5" s="473"/>
      <c r="CT5" s="429">
        <v>84.1</v>
      </c>
      <c r="CU5" s="430"/>
      <c r="CV5" s="430"/>
      <c r="CW5" s="430"/>
      <c r="CX5" s="430"/>
      <c r="CY5" s="430"/>
      <c r="CZ5" s="430"/>
      <c r="DA5" s="431"/>
      <c r="DB5" s="429">
        <v>80</v>
      </c>
      <c r="DC5" s="430"/>
      <c r="DD5" s="430"/>
      <c r="DE5" s="430"/>
      <c r="DF5" s="430"/>
      <c r="DG5" s="430"/>
      <c r="DH5" s="430"/>
      <c r="DI5" s="431"/>
    </row>
    <row r="6" spans="1:119" ht="18.75" customHeight="1" x14ac:dyDescent="0.15">
      <c r="A6" s="175"/>
      <c r="B6" s="578" t="s">
        <v>98</v>
      </c>
      <c r="C6" s="419"/>
      <c r="D6" s="419"/>
      <c r="E6" s="579"/>
      <c r="F6" s="579"/>
      <c r="G6" s="579"/>
      <c r="H6" s="579"/>
      <c r="I6" s="579"/>
      <c r="J6" s="579"/>
      <c r="K6" s="579"/>
      <c r="L6" s="579" t="s">
        <v>99</v>
      </c>
      <c r="M6" s="579"/>
      <c r="N6" s="579"/>
      <c r="O6" s="579"/>
      <c r="P6" s="579"/>
      <c r="Q6" s="579"/>
      <c r="R6" s="417"/>
      <c r="S6" s="417"/>
      <c r="T6" s="417"/>
      <c r="U6" s="417"/>
      <c r="V6" s="585"/>
      <c r="W6" s="522" t="s">
        <v>100</v>
      </c>
      <c r="X6" s="418"/>
      <c r="Y6" s="418"/>
      <c r="Z6" s="418"/>
      <c r="AA6" s="418"/>
      <c r="AB6" s="419"/>
      <c r="AC6" s="590" t="s">
        <v>101</v>
      </c>
      <c r="AD6" s="591"/>
      <c r="AE6" s="591"/>
      <c r="AF6" s="591"/>
      <c r="AG6" s="591"/>
      <c r="AH6" s="591"/>
      <c r="AI6" s="591"/>
      <c r="AJ6" s="591"/>
      <c r="AK6" s="591"/>
      <c r="AL6" s="592"/>
      <c r="AM6" s="489" t="s">
        <v>102</v>
      </c>
      <c r="AN6" s="389"/>
      <c r="AO6" s="389"/>
      <c r="AP6" s="389"/>
      <c r="AQ6" s="389"/>
      <c r="AR6" s="389"/>
      <c r="AS6" s="389"/>
      <c r="AT6" s="390"/>
      <c r="AU6" s="490" t="s">
        <v>103</v>
      </c>
      <c r="AV6" s="491"/>
      <c r="AW6" s="491"/>
      <c r="AX6" s="491"/>
      <c r="AY6" s="446" t="s">
        <v>104</v>
      </c>
      <c r="AZ6" s="447"/>
      <c r="BA6" s="447"/>
      <c r="BB6" s="447"/>
      <c r="BC6" s="447"/>
      <c r="BD6" s="447"/>
      <c r="BE6" s="447"/>
      <c r="BF6" s="447"/>
      <c r="BG6" s="447"/>
      <c r="BH6" s="447"/>
      <c r="BI6" s="447"/>
      <c r="BJ6" s="447"/>
      <c r="BK6" s="447"/>
      <c r="BL6" s="447"/>
      <c r="BM6" s="448"/>
      <c r="BN6" s="432">
        <v>133310</v>
      </c>
      <c r="BO6" s="433"/>
      <c r="BP6" s="433"/>
      <c r="BQ6" s="433"/>
      <c r="BR6" s="433"/>
      <c r="BS6" s="433"/>
      <c r="BT6" s="433"/>
      <c r="BU6" s="434"/>
      <c r="BV6" s="432">
        <v>465253</v>
      </c>
      <c r="BW6" s="433"/>
      <c r="BX6" s="433"/>
      <c r="BY6" s="433"/>
      <c r="BZ6" s="433"/>
      <c r="CA6" s="433"/>
      <c r="CB6" s="433"/>
      <c r="CC6" s="434"/>
      <c r="CD6" s="472" t="s">
        <v>105</v>
      </c>
      <c r="CE6" s="392"/>
      <c r="CF6" s="392"/>
      <c r="CG6" s="392"/>
      <c r="CH6" s="392"/>
      <c r="CI6" s="392"/>
      <c r="CJ6" s="392"/>
      <c r="CK6" s="392"/>
      <c r="CL6" s="392"/>
      <c r="CM6" s="392"/>
      <c r="CN6" s="392"/>
      <c r="CO6" s="392"/>
      <c r="CP6" s="392"/>
      <c r="CQ6" s="392"/>
      <c r="CR6" s="392"/>
      <c r="CS6" s="473"/>
      <c r="CT6" s="575">
        <v>84.9</v>
      </c>
      <c r="CU6" s="576"/>
      <c r="CV6" s="576"/>
      <c r="CW6" s="576"/>
      <c r="CX6" s="576"/>
      <c r="CY6" s="576"/>
      <c r="CZ6" s="576"/>
      <c r="DA6" s="577"/>
      <c r="DB6" s="575">
        <v>82.8</v>
      </c>
      <c r="DC6" s="576"/>
      <c r="DD6" s="576"/>
      <c r="DE6" s="576"/>
      <c r="DF6" s="576"/>
      <c r="DG6" s="576"/>
      <c r="DH6" s="576"/>
      <c r="DI6" s="577"/>
    </row>
    <row r="7" spans="1:119" ht="18.75" customHeight="1" x14ac:dyDescent="0.15">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106</v>
      </c>
      <c r="AN7" s="389"/>
      <c r="AO7" s="389"/>
      <c r="AP7" s="389"/>
      <c r="AQ7" s="389"/>
      <c r="AR7" s="389"/>
      <c r="AS7" s="389"/>
      <c r="AT7" s="390"/>
      <c r="AU7" s="490" t="s">
        <v>95</v>
      </c>
      <c r="AV7" s="491"/>
      <c r="AW7" s="491"/>
      <c r="AX7" s="491"/>
      <c r="AY7" s="446" t="s">
        <v>107</v>
      </c>
      <c r="AZ7" s="447"/>
      <c r="BA7" s="447"/>
      <c r="BB7" s="447"/>
      <c r="BC7" s="447"/>
      <c r="BD7" s="447"/>
      <c r="BE7" s="447"/>
      <c r="BF7" s="447"/>
      <c r="BG7" s="447"/>
      <c r="BH7" s="447"/>
      <c r="BI7" s="447"/>
      <c r="BJ7" s="447"/>
      <c r="BK7" s="447"/>
      <c r="BL7" s="447"/>
      <c r="BM7" s="448"/>
      <c r="BN7" s="432">
        <v>10175</v>
      </c>
      <c r="BO7" s="433"/>
      <c r="BP7" s="433"/>
      <c r="BQ7" s="433"/>
      <c r="BR7" s="433"/>
      <c r="BS7" s="433"/>
      <c r="BT7" s="433"/>
      <c r="BU7" s="434"/>
      <c r="BV7" s="432">
        <v>20709</v>
      </c>
      <c r="BW7" s="433"/>
      <c r="BX7" s="433"/>
      <c r="BY7" s="433"/>
      <c r="BZ7" s="433"/>
      <c r="CA7" s="433"/>
      <c r="CB7" s="433"/>
      <c r="CC7" s="434"/>
      <c r="CD7" s="472" t="s">
        <v>108</v>
      </c>
      <c r="CE7" s="392"/>
      <c r="CF7" s="392"/>
      <c r="CG7" s="392"/>
      <c r="CH7" s="392"/>
      <c r="CI7" s="392"/>
      <c r="CJ7" s="392"/>
      <c r="CK7" s="392"/>
      <c r="CL7" s="392"/>
      <c r="CM7" s="392"/>
      <c r="CN7" s="392"/>
      <c r="CO7" s="392"/>
      <c r="CP7" s="392"/>
      <c r="CQ7" s="392"/>
      <c r="CR7" s="392"/>
      <c r="CS7" s="473"/>
      <c r="CT7" s="432">
        <v>9296065</v>
      </c>
      <c r="CU7" s="433"/>
      <c r="CV7" s="433"/>
      <c r="CW7" s="433"/>
      <c r="CX7" s="433"/>
      <c r="CY7" s="433"/>
      <c r="CZ7" s="433"/>
      <c r="DA7" s="434"/>
      <c r="DB7" s="432">
        <v>9465574</v>
      </c>
      <c r="DC7" s="433"/>
      <c r="DD7" s="433"/>
      <c r="DE7" s="433"/>
      <c r="DF7" s="433"/>
      <c r="DG7" s="433"/>
      <c r="DH7" s="433"/>
      <c r="DI7" s="434"/>
    </row>
    <row r="8" spans="1:119" ht="18.75" customHeight="1" thickBot="1" x14ac:dyDescent="0.2">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109</v>
      </c>
      <c r="AN8" s="389"/>
      <c r="AO8" s="389"/>
      <c r="AP8" s="389"/>
      <c r="AQ8" s="389"/>
      <c r="AR8" s="389"/>
      <c r="AS8" s="389"/>
      <c r="AT8" s="390"/>
      <c r="AU8" s="490" t="s">
        <v>110</v>
      </c>
      <c r="AV8" s="491"/>
      <c r="AW8" s="491"/>
      <c r="AX8" s="491"/>
      <c r="AY8" s="446" t="s">
        <v>111</v>
      </c>
      <c r="AZ8" s="447"/>
      <c r="BA8" s="447"/>
      <c r="BB8" s="447"/>
      <c r="BC8" s="447"/>
      <c r="BD8" s="447"/>
      <c r="BE8" s="447"/>
      <c r="BF8" s="447"/>
      <c r="BG8" s="447"/>
      <c r="BH8" s="447"/>
      <c r="BI8" s="447"/>
      <c r="BJ8" s="447"/>
      <c r="BK8" s="447"/>
      <c r="BL8" s="447"/>
      <c r="BM8" s="448"/>
      <c r="BN8" s="432">
        <v>123135</v>
      </c>
      <c r="BO8" s="433"/>
      <c r="BP8" s="433"/>
      <c r="BQ8" s="433"/>
      <c r="BR8" s="433"/>
      <c r="BS8" s="433"/>
      <c r="BT8" s="433"/>
      <c r="BU8" s="434"/>
      <c r="BV8" s="432">
        <v>444544</v>
      </c>
      <c r="BW8" s="433"/>
      <c r="BX8" s="433"/>
      <c r="BY8" s="433"/>
      <c r="BZ8" s="433"/>
      <c r="CA8" s="433"/>
      <c r="CB8" s="433"/>
      <c r="CC8" s="434"/>
      <c r="CD8" s="472" t="s">
        <v>112</v>
      </c>
      <c r="CE8" s="392"/>
      <c r="CF8" s="392"/>
      <c r="CG8" s="392"/>
      <c r="CH8" s="392"/>
      <c r="CI8" s="392"/>
      <c r="CJ8" s="392"/>
      <c r="CK8" s="392"/>
      <c r="CL8" s="392"/>
      <c r="CM8" s="392"/>
      <c r="CN8" s="392"/>
      <c r="CO8" s="392"/>
      <c r="CP8" s="392"/>
      <c r="CQ8" s="392"/>
      <c r="CR8" s="392"/>
      <c r="CS8" s="473"/>
      <c r="CT8" s="535">
        <v>0.27</v>
      </c>
      <c r="CU8" s="536"/>
      <c r="CV8" s="536"/>
      <c r="CW8" s="536"/>
      <c r="CX8" s="536"/>
      <c r="CY8" s="536"/>
      <c r="CZ8" s="536"/>
      <c r="DA8" s="537"/>
      <c r="DB8" s="535">
        <v>0.27</v>
      </c>
      <c r="DC8" s="536"/>
      <c r="DD8" s="536"/>
      <c r="DE8" s="536"/>
      <c r="DF8" s="536"/>
      <c r="DG8" s="536"/>
      <c r="DH8" s="536"/>
      <c r="DI8" s="537"/>
    </row>
    <row r="9" spans="1:119" ht="18.75" customHeight="1" thickBot="1" x14ac:dyDescent="0.2">
      <c r="A9" s="175"/>
      <c r="B9" s="564" t="s">
        <v>113</v>
      </c>
      <c r="C9" s="565"/>
      <c r="D9" s="565"/>
      <c r="E9" s="565"/>
      <c r="F9" s="565"/>
      <c r="G9" s="565"/>
      <c r="H9" s="565"/>
      <c r="I9" s="565"/>
      <c r="J9" s="565"/>
      <c r="K9" s="483"/>
      <c r="L9" s="566" t="s">
        <v>114</v>
      </c>
      <c r="M9" s="567"/>
      <c r="N9" s="567"/>
      <c r="O9" s="567"/>
      <c r="P9" s="567"/>
      <c r="Q9" s="568"/>
      <c r="R9" s="569">
        <v>20039</v>
      </c>
      <c r="S9" s="570"/>
      <c r="T9" s="570"/>
      <c r="U9" s="570"/>
      <c r="V9" s="571"/>
      <c r="W9" s="501" t="s">
        <v>115</v>
      </c>
      <c r="X9" s="502"/>
      <c r="Y9" s="502"/>
      <c r="Z9" s="502"/>
      <c r="AA9" s="502"/>
      <c r="AB9" s="502"/>
      <c r="AC9" s="502"/>
      <c r="AD9" s="502"/>
      <c r="AE9" s="502"/>
      <c r="AF9" s="502"/>
      <c r="AG9" s="502"/>
      <c r="AH9" s="502"/>
      <c r="AI9" s="502"/>
      <c r="AJ9" s="502"/>
      <c r="AK9" s="502"/>
      <c r="AL9" s="572"/>
      <c r="AM9" s="489" t="s">
        <v>116</v>
      </c>
      <c r="AN9" s="389"/>
      <c r="AO9" s="389"/>
      <c r="AP9" s="389"/>
      <c r="AQ9" s="389"/>
      <c r="AR9" s="389"/>
      <c r="AS9" s="389"/>
      <c r="AT9" s="390"/>
      <c r="AU9" s="490" t="s">
        <v>117</v>
      </c>
      <c r="AV9" s="491"/>
      <c r="AW9" s="491"/>
      <c r="AX9" s="491"/>
      <c r="AY9" s="446" t="s">
        <v>118</v>
      </c>
      <c r="AZ9" s="447"/>
      <c r="BA9" s="447"/>
      <c r="BB9" s="447"/>
      <c r="BC9" s="447"/>
      <c r="BD9" s="447"/>
      <c r="BE9" s="447"/>
      <c r="BF9" s="447"/>
      <c r="BG9" s="447"/>
      <c r="BH9" s="447"/>
      <c r="BI9" s="447"/>
      <c r="BJ9" s="447"/>
      <c r="BK9" s="447"/>
      <c r="BL9" s="447"/>
      <c r="BM9" s="448"/>
      <c r="BN9" s="432">
        <v>-321409</v>
      </c>
      <c r="BO9" s="433"/>
      <c r="BP9" s="433"/>
      <c r="BQ9" s="433"/>
      <c r="BR9" s="433"/>
      <c r="BS9" s="433"/>
      <c r="BT9" s="433"/>
      <c r="BU9" s="434"/>
      <c r="BV9" s="432">
        <v>185849</v>
      </c>
      <c r="BW9" s="433"/>
      <c r="BX9" s="433"/>
      <c r="BY9" s="433"/>
      <c r="BZ9" s="433"/>
      <c r="CA9" s="433"/>
      <c r="CB9" s="433"/>
      <c r="CC9" s="434"/>
      <c r="CD9" s="472" t="s">
        <v>119</v>
      </c>
      <c r="CE9" s="392"/>
      <c r="CF9" s="392"/>
      <c r="CG9" s="392"/>
      <c r="CH9" s="392"/>
      <c r="CI9" s="392"/>
      <c r="CJ9" s="392"/>
      <c r="CK9" s="392"/>
      <c r="CL9" s="392"/>
      <c r="CM9" s="392"/>
      <c r="CN9" s="392"/>
      <c r="CO9" s="392"/>
      <c r="CP9" s="392"/>
      <c r="CQ9" s="392"/>
      <c r="CR9" s="392"/>
      <c r="CS9" s="473"/>
      <c r="CT9" s="429">
        <v>20.7</v>
      </c>
      <c r="CU9" s="430"/>
      <c r="CV9" s="430"/>
      <c r="CW9" s="430"/>
      <c r="CX9" s="430"/>
      <c r="CY9" s="430"/>
      <c r="CZ9" s="430"/>
      <c r="DA9" s="431"/>
      <c r="DB9" s="429">
        <v>18.399999999999999</v>
      </c>
      <c r="DC9" s="430"/>
      <c r="DD9" s="430"/>
      <c r="DE9" s="430"/>
      <c r="DF9" s="430"/>
      <c r="DG9" s="430"/>
      <c r="DH9" s="430"/>
      <c r="DI9" s="431"/>
    </row>
    <row r="10" spans="1:119" ht="18.75" customHeight="1" thickBot="1" x14ac:dyDescent="0.2">
      <c r="A10" s="175"/>
      <c r="B10" s="564"/>
      <c r="C10" s="565"/>
      <c r="D10" s="565"/>
      <c r="E10" s="565"/>
      <c r="F10" s="565"/>
      <c r="G10" s="565"/>
      <c r="H10" s="565"/>
      <c r="I10" s="565"/>
      <c r="J10" s="565"/>
      <c r="K10" s="483"/>
      <c r="L10" s="388" t="s">
        <v>120</v>
      </c>
      <c r="M10" s="389"/>
      <c r="N10" s="389"/>
      <c r="O10" s="389"/>
      <c r="P10" s="389"/>
      <c r="Q10" s="390"/>
      <c r="R10" s="385">
        <v>21909</v>
      </c>
      <c r="S10" s="386"/>
      <c r="T10" s="386"/>
      <c r="U10" s="386"/>
      <c r="V10" s="445"/>
      <c r="W10" s="573"/>
      <c r="X10" s="383"/>
      <c r="Y10" s="383"/>
      <c r="Z10" s="383"/>
      <c r="AA10" s="383"/>
      <c r="AB10" s="383"/>
      <c r="AC10" s="383"/>
      <c r="AD10" s="383"/>
      <c r="AE10" s="383"/>
      <c r="AF10" s="383"/>
      <c r="AG10" s="383"/>
      <c r="AH10" s="383"/>
      <c r="AI10" s="383"/>
      <c r="AJ10" s="383"/>
      <c r="AK10" s="383"/>
      <c r="AL10" s="574"/>
      <c r="AM10" s="489" t="s">
        <v>121</v>
      </c>
      <c r="AN10" s="389"/>
      <c r="AO10" s="389"/>
      <c r="AP10" s="389"/>
      <c r="AQ10" s="389"/>
      <c r="AR10" s="389"/>
      <c r="AS10" s="389"/>
      <c r="AT10" s="390"/>
      <c r="AU10" s="490" t="s">
        <v>122</v>
      </c>
      <c r="AV10" s="491"/>
      <c r="AW10" s="491"/>
      <c r="AX10" s="491"/>
      <c r="AY10" s="446" t="s">
        <v>123</v>
      </c>
      <c r="AZ10" s="447"/>
      <c r="BA10" s="447"/>
      <c r="BB10" s="447"/>
      <c r="BC10" s="447"/>
      <c r="BD10" s="447"/>
      <c r="BE10" s="447"/>
      <c r="BF10" s="447"/>
      <c r="BG10" s="447"/>
      <c r="BH10" s="447"/>
      <c r="BI10" s="447"/>
      <c r="BJ10" s="447"/>
      <c r="BK10" s="447"/>
      <c r="BL10" s="447"/>
      <c r="BM10" s="448"/>
      <c r="BN10" s="432">
        <v>58426</v>
      </c>
      <c r="BO10" s="433"/>
      <c r="BP10" s="433"/>
      <c r="BQ10" s="433"/>
      <c r="BR10" s="433"/>
      <c r="BS10" s="433"/>
      <c r="BT10" s="433"/>
      <c r="BU10" s="434"/>
      <c r="BV10" s="432">
        <v>156005</v>
      </c>
      <c r="BW10" s="433"/>
      <c r="BX10" s="433"/>
      <c r="BY10" s="433"/>
      <c r="BZ10" s="433"/>
      <c r="CA10" s="433"/>
      <c r="CB10" s="433"/>
      <c r="CC10" s="434"/>
      <c r="CD10" s="181" t="s">
        <v>124</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64"/>
      <c r="C11" s="565"/>
      <c r="D11" s="565"/>
      <c r="E11" s="565"/>
      <c r="F11" s="565"/>
      <c r="G11" s="565"/>
      <c r="H11" s="565"/>
      <c r="I11" s="565"/>
      <c r="J11" s="565"/>
      <c r="K11" s="483"/>
      <c r="L11" s="393" t="s">
        <v>125</v>
      </c>
      <c r="M11" s="394"/>
      <c r="N11" s="394"/>
      <c r="O11" s="394"/>
      <c r="P11" s="394"/>
      <c r="Q11" s="395"/>
      <c r="R11" s="561" t="s">
        <v>126</v>
      </c>
      <c r="S11" s="562"/>
      <c r="T11" s="562"/>
      <c r="U11" s="562"/>
      <c r="V11" s="563"/>
      <c r="W11" s="573"/>
      <c r="X11" s="383"/>
      <c r="Y11" s="383"/>
      <c r="Z11" s="383"/>
      <c r="AA11" s="383"/>
      <c r="AB11" s="383"/>
      <c r="AC11" s="383"/>
      <c r="AD11" s="383"/>
      <c r="AE11" s="383"/>
      <c r="AF11" s="383"/>
      <c r="AG11" s="383"/>
      <c r="AH11" s="383"/>
      <c r="AI11" s="383"/>
      <c r="AJ11" s="383"/>
      <c r="AK11" s="383"/>
      <c r="AL11" s="574"/>
      <c r="AM11" s="489" t="s">
        <v>127</v>
      </c>
      <c r="AN11" s="389"/>
      <c r="AO11" s="389"/>
      <c r="AP11" s="389"/>
      <c r="AQ11" s="389"/>
      <c r="AR11" s="389"/>
      <c r="AS11" s="389"/>
      <c r="AT11" s="390"/>
      <c r="AU11" s="490" t="s">
        <v>128</v>
      </c>
      <c r="AV11" s="491"/>
      <c r="AW11" s="491"/>
      <c r="AX11" s="491"/>
      <c r="AY11" s="446" t="s">
        <v>129</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130</v>
      </c>
      <c r="CE11" s="392"/>
      <c r="CF11" s="392"/>
      <c r="CG11" s="392"/>
      <c r="CH11" s="392"/>
      <c r="CI11" s="392"/>
      <c r="CJ11" s="392"/>
      <c r="CK11" s="392"/>
      <c r="CL11" s="392"/>
      <c r="CM11" s="392"/>
      <c r="CN11" s="392"/>
      <c r="CO11" s="392"/>
      <c r="CP11" s="392"/>
      <c r="CQ11" s="392"/>
      <c r="CR11" s="392"/>
      <c r="CS11" s="473"/>
      <c r="CT11" s="535" t="s">
        <v>131</v>
      </c>
      <c r="CU11" s="536"/>
      <c r="CV11" s="536"/>
      <c r="CW11" s="536"/>
      <c r="CX11" s="536"/>
      <c r="CY11" s="536"/>
      <c r="CZ11" s="536"/>
      <c r="DA11" s="537"/>
      <c r="DB11" s="535" t="s">
        <v>132</v>
      </c>
      <c r="DC11" s="536"/>
      <c r="DD11" s="536"/>
      <c r="DE11" s="536"/>
      <c r="DF11" s="536"/>
      <c r="DG11" s="536"/>
      <c r="DH11" s="536"/>
      <c r="DI11" s="537"/>
    </row>
    <row r="12" spans="1:119" ht="18.75" customHeight="1" x14ac:dyDescent="0.15">
      <c r="A12" s="175"/>
      <c r="B12" s="538" t="s">
        <v>133</v>
      </c>
      <c r="C12" s="539"/>
      <c r="D12" s="539"/>
      <c r="E12" s="539"/>
      <c r="F12" s="539"/>
      <c r="G12" s="539"/>
      <c r="H12" s="539"/>
      <c r="I12" s="539"/>
      <c r="J12" s="539"/>
      <c r="K12" s="540"/>
      <c r="L12" s="547" t="s">
        <v>134</v>
      </c>
      <c r="M12" s="548"/>
      <c r="N12" s="548"/>
      <c r="O12" s="548"/>
      <c r="P12" s="548"/>
      <c r="Q12" s="549"/>
      <c r="R12" s="550">
        <v>19161</v>
      </c>
      <c r="S12" s="551"/>
      <c r="T12" s="551"/>
      <c r="U12" s="551"/>
      <c r="V12" s="552"/>
      <c r="W12" s="553" t="s">
        <v>1</v>
      </c>
      <c r="X12" s="491"/>
      <c r="Y12" s="491"/>
      <c r="Z12" s="491"/>
      <c r="AA12" s="491"/>
      <c r="AB12" s="554"/>
      <c r="AC12" s="555" t="s">
        <v>135</v>
      </c>
      <c r="AD12" s="556"/>
      <c r="AE12" s="556"/>
      <c r="AF12" s="556"/>
      <c r="AG12" s="557"/>
      <c r="AH12" s="555" t="s">
        <v>136</v>
      </c>
      <c r="AI12" s="556"/>
      <c r="AJ12" s="556"/>
      <c r="AK12" s="556"/>
      <c r="AL12" s="558"/>
      <c r="AM12" s="489" t="s">
        <v>137</v>
      </c>
      <c r="AN12" s="389"/>
      <c r="AO12" s="389"/>
      <c r="AP12" s="389"/>
      <c r="AQ12" s="389"/>
      <c r="AR12" s="389"/>
      <c r="AS12" s="389"/>
      <c r="AT12" s="390"/>
      <c r="AU12" s="490" t="s">
        <v>128</v>
      </c>
      <c r="AV12" s="491"/>
      <c r="AW12" s="491"/>
      <c r="AX12" s="491"/>
      <c r="AY12" s="446" t="s">
        <v>138</v>
      </c>
      <c r="AZ12" s="447"/>
      <c r="BA12" s="447"/>
      <c r="BB12" s="447"/>
      <c r="BC12" s="447"/>
      <c r="BD12" s="447"/>
      <c r="BE12" s="447"/>
      <c r="BF12" s="447"/>
      <c r="BG12" s="447"/>
      <c r="BH12" s="447"/>
      <c r="BI12" s="447"/>
      <c r="BJ12" s="447"/>
      <c r="BK12" s="447"/>
      <c r="BL12" s="447"/>
      <c r="BM12" s="448"/>
      <c r="BN12" s="432">
        <v>0</v>
      </c>
      <c r="BO12" s="433"/>
      <c r="BP12" s="433"/>
      <c r="BQ12" s="433"/>
      <c r="BR12" s="433"/>
      <c r="BS12" s="433"/>
      <c r="BT12" s="433"/>
      <c r="BU12" s="434"/>
      <c r="BV12" s="432">
        <v>0</v>
      </c>
      <c r="BW12" s="433"/>
      <c r="BX12" s="433"/>
      <c r="BY12" s="433"/>
      <c r="BZ12" s="433"/>
      <c r="CA12" s="433"/>
      <c r="CB12" s="433"/>
      <c r="CC12" s="434"/>
      <c r="CD12" s="472" t="s">
        <v>139</v>
      </c>
      <c r="CE12" s="392"/>
      <c r="CF12" s="392"/>
      <c r="CG12" s="392"/>
      <c r="CH12" s="392"/>
      <c r="CI12" s="392"/>
      <c r="CJ12" s="392"/>
      <c r="CK12" s="392"/>
      <c r="CL12" s="392"/>
      <c r="CM12" s="392"/>
      <c r="CN12" s="392"/>
      <c r="CO12" s="392"/>
      <c r="CP12" s="392"/>
      <c r="CQ12" s="392"/>
      <c r="CR12" s="392"/>
      <c r="CS12" s="473"/>
      <c r="CT12" s="535" t="s">
        <v>140</v>
      </c>
      <c r="CU12" s="536"/>
      <c r="CV12" s="536"/>
      <c r="CW12" s="536"/>
      <c r="CX12" s="536"/>
      <c r="CY12" s="536"/>
      <c r="CZ12" s="536"/>
      <c r="DA12" s="537"/>
      <c r="DB12" s="535" t="s">
        <v>132</v>
      </c>
      <c r="DC12" s="536"/>
      <c r="DD12" s="536"/>
      <c r="DE12" s="536"/>
      <c r="DF12" s="536"/>
      <c r="DG12" s="536"/>
      <c r="DH12" s="536"/>
      <c r="DI12" s="537"/>
    </row>
    <row r="13" spans="1:119" ht="18.75" customHeight="1" x14ac:dyDescent="0.15">
      <c r="A13" s="175"/>
      <c r="B13" s="541"/>
      <c r="C13" s="542"/>
      <c r="D13" s="542"/>
      <c r="E13" s="542"/>
      <c r="F13" s="542"/>
      <c r="G13" s="542"/>
      <c r="H13" s="542"/>
      <c r="I13" s="542"/>
      <c r="J13" s="542"/>
      <c r="K13" s="543"/>
      <c r="L13" s="190"/>
      <c r="M13" s="516" t="s">
        <v>141</v>
      </c>
      <c r="N13" s="517"/>
      <c r="O13" s="517"/>
      <c r="P13" s="517"/>
      <c r="Q13" s="518"/>
      <c r="R13" s="519">
        <v>19054</v>
      </c>
      <c r="S13" s="520"/>
      <c r="T13" s="520"/>
      <c r="U13" s="520"/>
      <c r="V13" s="521"/>
      <c r="W13" s="522" t="s">
        <v>142</v>
      </c>
      <c r="X13" s="418"/>
      <c r="Y13" s="418"/>
      <c r="Z13" s="418"/>
      <c r="AA13" s="418"/>
      <c r="AB13" s="419"/>
      <c r="AC13" s="385">
        <v>1539</v>
      </c>
      <c r="AD13" s="386"/>
      <c r="AE13" s="386"/>
      <c r="AF13" s="386"/>
      <c r="AG13" s="387"/>
      <c r="AH13" s="385">
        <v>1743</v>
      </c>
      <c r="AI13" s="386"/>
      <c r="AJ13" s="386"/>
      <c r="AK13" s="386"/>
      <c r="AL13" s="445"/>
      <c r="AM13" s="489" t="s">
        <v>143</v>
      </c>
      <c r="AN13" s="389"/>
      <c r="AO13" s="389"/>
      <c r="AP13" s="389"/>
      <c r="AQ13" s="389"/>
      <c r="AR13" s="389"/>
      <c r="AS13" s="389"/>
      <c r="AT13" s="390"/>
      <c r="AU13" s="490" t="s">
        <v>144</v>
      </c>
      <c r="AV13" s="491"/>
      <c r="AW13" s="491"/>
      <c r="AX13" s="491"/>
      <c r="AY13" s="446" t="s">
        <v>145</v>
      </c>
      <c r="AZ13" s="447"/>
      <c r="BA13" s="447"/>
      <c r="BB13" s="447"/>
      <c r="BC13" s="447"/>
      <c r="BD13" s="447"/>
      <c r="BE13" s="447"/>
      <c r="BF13" s="447"/>
      <c r="BG13" s="447"/>
      <c r="BH13" s="447"/>
      <c r="BI13" s="447"/>
      <c r="BJ13" s="447"/>
      <c r="BK13" s="447"/>
      <c r="BL13" s="447"/>
      <c r="BM13" s="448"/>
      <c r="BN13" s="432">
        <v>-262983</v>
      </c>
      <c r="BO13" s="433"/>
      <c r="BP13" s="433"/>
      <c r="BQ13" s="433"/>
      <c r="BR13" s="433"/>
      <c r="BS13" s="433"/>
      <c r="BT13" s="433"/>
      <c r="BU13" s="434"/>
      <c r="BV13" s="432">
        <v>341854</v>
      </c>
      <c r="BW13" s="433"/>
      <c r="BX13" s="433"/>
      <c r="BY13" s="433"/>
      <c r="BZ13" s="433"/>
      <c r="CA13" s="433"/>
      <c r="CB13" s="433"/>
      <c r="CC13" s="434"/>
      <c r="CD13" s="472" t="s">
        <v>146</v>
      </c>
      <c r="CE13" s="392"/>
      <c r="CF13" s="392"/>
      <c r="CG13" s="392"/>
      <c r="CH13" s="392"/>
      <c r="CI13" s="392"/>
      <c r="CJ13" s="392"/>
      <c r="CK13" s="392"/>
      <c r="CL13" s="392"/>
      <c r="CM13" s="392"/>
      <c r="CN13" s="392"/>
      <c r="CO13" s="392"/>
      <c r="CP13" s="392"/>
      <c r="CQ13" s="392"/>
      <c r="CR13" s="392"/>
      <c r="CS13" s="473"/>
      <c r="CT13" s="429">
        <v>14.5</v>
      </c>
      <c r="CU13" s="430"/>
      <c r="CV13" s="430"/>
      <c r="CW13" s="430"/>
      <c r="CX13" s="430"/>
      <c r="CY13" s="430"/>
      <c r="CZ13" s="430"/>
      <c r="DA13" s="431"/>
      <c r="DB13" s="429">
        <v>14.3</v>
      </c>
      <c r="DC13" s="430"/>
      <c r="DD13" s="430"/>
      <c r="DE13" s="430"/>
      <c r="DF13" s="430"/>
      <c r="DG13" s="430"/>
      <c r="DH13" s="430"/>
      <c r="DI13" s="431"/>
    </row>
    <row r="14" spans="1:119" ht="18.75" customHeight="1" thickBot="1" x14ac:dyDescent="0.2">
      <c r="A14" s="175"/>
      <c r="B14" s="541"/>
      <c r="C14" s="542"/>
      <c r="D14" s="542"/>
      <c r="E14" s="542"/>
      <c r="F14" s="542"/>
      <c r="G14" s="542"/>
      <c r="H14" s="542"/>
      <c r="I14" s="542"/>
      <c r="J14" s="542"/>
      <c r="K14" s="543"/>
      <c r="L14" s="506" t="s">
        <v>147</v>
      </c>
      <c r="M14" s="559"/>
      <c r="N14" s="559"/>
      <c r="O14" s="559"/>
      <c r="P14" s="559"/>
      <c r="Q14" s="560"/>
      <c r="R14" s="519">
        <v>19658</v>
      </c>
      <c r="S14" s="520"/>
      <c r="T14" s="520"/>
      <c r="U14" s="520"/>
      <c r="V14" s="521"/>
      <c r="W14" s="523"/>
      <c r="X14" s="421"/>
      <c r="Y14" s="421"/>
      <c r="Z14" s="421"/>
      <c r="AA14" s="421"/>
      <c r="AB14" s="422"/>
      <c r="AC14" s="512">
        <v>16.899999999999999</v>
      </c>
      <c r="AD14" s="513"/>
      <c r="AE14" s="513"/>
      <c r="AF14" s="513"/>
      <c r="AG14" s="514"/>
      <c r="AH14" s="512">
        <v>17.600000000000001</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148</v>
      </c>
      <c r="CE14" s="470"/>
      <c r="CF14" s="470"/>
      <c r="CG14" s="470"/>
      <c r="CH14" s="470"/>
      <c r="CI14" s="470"/>
      <c r="CJ14" s="470"/>
      <c r="CK14" s="470"/>
      <c r="CL14" s="470"/>
      <c r="CM14" s="470"/>
      <c r="CN14" s="470"/>
      <c r="CO14" s="470"/>
      <c r="CP14" s="470"/>
      <c r="CQ14" s="470"/>
      <c r="CR14" s="470"/>
      <c r="CS14" s="471"/>
      <c r="CT14" s="529">
        <v>121.2</v>
      </c>
      <c r="CU14" s="530"/>
      <c r="CV14" s="530"/>
      <c r="CW14" s="530"/>
      <c r="CX14" s="530"/>
      <c r="CY14" s="530"/>
      <c r="CZ14" s="530"/>
      <c r="DA14" s="531"/>
      <c r="DB14" s="529">
        <v>107.8</v>
      </c>
      <c r="DC14" s="530"/>
      <c r="DD14" s="530"/>
      <c r="DE14" s="530"/>
      <c r="DF14" s="530"/>
      <c r="DG14" s="530"/>
      <c r="DH14" s="530"/>
      <c r="DI14" s="531"/>
    </row>
    <row r="15" spans="1:119" ht="18.75" customHeight="1" x14ac:dyDescent="0.15">
      <c r="A15" s="175"/>
      <c r="B15" s="541"/>
      <c r="C15" s="542"/>
      <c r="D15" s="542"/>
      <c r="E15" s="542"/>
      <c r="F15" s="542"/>
      <c r="G15" s="542"/>
      <c r="H15" s="542"/>
      <c r="I15" s="542"/>
      <c r="J15" s="542"/>
      <c r="K15" s="543"/>
      <c r="L15" s="190"/>
      <c r="M15" s="516" t="s">
        <v>149</v>
      </c>
      <c r="N15" s="517"/>
      <c r="O15" s="517"/>
      <c r="P15" s="517"/>
      <c r="Q15" s="518"/>
      <c r="R15" s="519">
        <v>19540</v>
      </c>
      <c r="S15" s="520"/>
      <c r="T15" s="520"/>
      <c r="U15" s="520"/>
      <c r="V15" s="521"/>
      <c r="W15" s="522" t="s">
        <v>150</v>
      </c>
      <c r="X15" s="418"/>
      <c r="Y15" s="418"/>
      <c r="Z15" s="418"/>
      <c r="AA15" s="418"/>
      <c r="AB15" s="419"/>
      <c r="AC15" s="385">
        <v>1154</v>
      </c>
      <c r="AD15" s="386"/>
      <c r="AE15" s="386"/>
      <c r="AF15" s="386"/>
      <c r="AG15" s="387"/>
      <c r="AH15" s="385">
        <v>1267</v>
      </c>
      <c r="AI15" s="386"/>
      <c r="AJ15" s="386"/>
      <c r="AK15" s="386"/>
      <c r="AL15" s="445"/>
      <c r="AM15" s="489"/>
      <c r="AN15" s="389"/>
      <c r="AO15" s="389"/>
      <c r="AP15" s="389"/>
      <c r="AQ15" s="389"/>
      <c r="AR15" s="389"/>
      <c r="AS15" s="389"/>
      <c r="AT15" s="390"/>
      <c r="AU15" s="490"/>
      <c r="AV15" s="491"/>
      <c r="AW15" s="491"/>
      <c r="AX15" s="491"/>
      <c r="AY15" s="458" t="s">
        <v>151</v>
      </c>
      <c r="AZ15" s="459"/>
      <c r="BA15" s="459"/>
      <c r="BB15" s="459"/>
      <c r="BC15" s="459"/>
      <c r="BD15" s="459"/>
      <c r="BE15" s="459"/>
      <c r="BF15" s="459"/>
      <c r="BG15" s="459"/>
      <c r="BH15" s="459"/>
      <c r="BI15" s="459"/>
      <c r="BJ15" s="459"/>
      <c r="BK15" s="459"/>
      <c r="BL15" s="459"/>
      <c r="BM15" s="460"/>
      <c r="BN15" s="461">
        <v>2317734</v>
      </c>
      <c r="BO15" s="462"/>
      <c r="BP15" s="462"/>
      <c r="BQ15" s="462"/>
      <c r="BR15" s="462"/>
      <c r="BS15" s="462"/>
      <c r="BT15" s="462"/>
      <c r="BU15" s="463"/>
      <c r="BV15" s="461">
        <v>2232263</v>
      </c>
      <c r="BW15" s="462"/>
      <c r="BX15" s="462"/>
      <c r="BY15" s="462"/>
      <c r="BZ15" s="462"/>
      <c r="CA15" s="462"/>
      <c r="CB15" s="462"/>
      <c r="CC15" s="463"/>
      <c r="CD15" s="532" t="s">
        <v>152</v>
      </c>
      <c r="CE15" s="533"/>
      <c r="CF15" s="533"/>
      <c r="CG15" s="533"/>
      <c r="CH15" s="533"/>
      <c r="CI15" s="533"/>
      <c r="CJ15" s="533"/>
      <c r="CK15" s="533"/>
      <c r="CL15" s="533"/>
      <c r="CM15" s="533"/>
      <c r="CN15" s="533"/>
      <c r="CO15" s="533"/>
      <c r="CP15" s="533"/>
      <c r="CQ15" s="533"/>
      <c r="CR15" s="533"/>
      <c r="CS15" s="534"/>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41"/>
      <c r="C16" s="542"/>
      <c r="D16" s="542"/>
      <c r="E16" s="542"/>
      <c r="F16" s="542"/>
      <c r="G16" s="542"/>
      <c r="H16" s="542"/>
      <c r="I16" s="542"/>
      <c r="J16" s="542"/>
      <c r="K16" s="543"/>
      <c r="L16" s="506" t="s">
        <v>153</v>
      </c>
      <c r="M16" s="507"/>
      <c r="N16" s="507"/>
      <c r="O16" s="507"/>
      <c r="P16" s="507"/>
      <c r="Q16" s="508"/>
      <c r="R16" s="509" t="s">
        <v>154</v>
      </c>
      <c r="S16" s="510"/>
      <c r="T16" s="510"/>
      <c r="U16" s="510"/>
      <c r="V16" s="511"/>
      <c r="W16" s="523"/>
      <c r="X16" s="421"/>
      <c r="Y16" s="421"/>
      <c r="Z16" s="421"/>
      <c r="AA16" s="421"/>
      <c r="AB16" s="422"/>
      <c r="AC16" s="512">
        <v>12.7</v>
      </c>
      <c r="AD16" s="513"/>
      <c r="AE16" s="513"/>
      <c r="AF16" s="513"/>
      <c r="AG16" s="514"/>
      <c r="AH16" s="512">
        <v>12.8</v>
      </c>
      <c r="AI16" s="513"/>
      <c r="AJ16" s="513"/>
      <c r="AK16" s="513"/>
      <c r="AL16" s="515"/>
      <c r="AM16" s="489"/>
      <c r="AN16" s="389"/>
      <c r="AO16" s="389"/>
      <c r="AP16" s="389"/>
      <c r="AQ16" s="389"/>
      <c r="AR16" s="389"/>
      <c r="AS16" s="389"/>
      <c r="AT16" s="390"/>
      <c r="AU16" s="490"/>
      <c r="AV16" s="491"/>
      <c r="AW16" s="491"/>
      <c r="AX16" s="491"/>
      <c r="AY16" s="446" t="s">
        <v>155</v>
      </c>
      <c r="AZ16" s="447"/>
      <c r="BA16" s="447"/>
      <c r="BB16" s="447"/>
      <c r="BC16" s="447"/>
      <c r="BD16" s="447"/>
      <c r="BE16" s="447"/>
      <c r="BF16" s="447"/>
      <c r="BG16" s="447"/>
      <c r="BH16" s="447"/>
      <c r="BI16" s="447"/>
      <c r="BJ16" s="447"/>
      <c r="BK16" s="447"/>
      <c r="BL16" s="447"/>
      <c r="BM16" s="448"/>
      <c r="BN16" s="432">
        <v>8648031</v>
      </c>
      <c r="BO16" s="433"/>
      <c r="BP16" s="433"/>
      <c r="BQ16" s="433"/>
      <c r="BR16" s="433"/>
      <c r="BS16" s="433"/>
      <c r="BT16" s="433"/>
      <c r="BU16" s="434"/>
      <c r="BV16" s="432">
        <v>8604073</v>
      </c>
      <c r="BW16" s="433"/>
      <c r="BX16" s="433"/>
      <c r="BY16" s="433"/>
      <c r="BZ16" s="433"/>
      <c r="CA16" s="433"/>
      <c r="CB16" s="433"/>
      <c r="CC16" s="434"/>
      <c r="CD16" s="184"/>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
      <c r="A17" s="175"/>
      <c r="B17" s="544"/>
      <c r="C17" s="545"/>
      <c r="D17" s="545"/>
      <c r="E17" s="545"/>
      <c r="F17" s="545"/>
      <c r="G17" s="545"/>
      <c r="H17" s="545"/>
      <c r="I17" s="545"/>
      <c r="J17" s="545"/>
      <c r="K17" s="546"/>
      <c r="L17" s="194"/>
      <c r="M17" s="525" t="s">
        <v>156</v>
      </c>
      <c r="N17" s="526"/>
      <c r="O17" s="526"/>
      <c r="P17" s="526"/>
      <c r="Q17" s="527"/>
      <c r="R17" s="509" t="s">
        <v>154</v>
      </c>
      <c r="S17" s="510"/>
      <c r="T17" s="510"/>
      <c r="U17" s="510"/>
      <c r="V17" s="511"/>
      <c r="W17" s="522" t="s">
        <v>157</v>
      </c>
      <c r="X17" s="418"/>
      <c r="Y17" s="418"/>
      <c r="Z17" s="418"/>
      <c r="AA17" s="418"/>
      <c r="AB17" s="419"/>
      <c r="AC17" s="385">
        <v>6388</v>
      </c>
      <c r="AD17" s="386"/>
      <c r="AE17" s="386"/>
      <c r="AF17" s="386"/>
      <c r="AG17" s="387"/>
      <c r="AH17" s="385">
        <v>6885</v>
      </c>
      <c r="AI17" s="386"/>
      <c r="AJ17" s="386"/>
      <c r="AK17" s="386"/>
      <c r="AL17" s="445"/>
      <c r="AM17" s="489"/>
      <c r="AN17" s="389"/>
      <c r="AO17" s="389"/>
      <c r="AP17" s="389"/>
      <c r="AQ17" s="389"/>
      <c r="AR17" s="389"/>
      <c r="AS17" s="389"/>
      <c r="AT17" s="390"/>
      <c r="AU17" s="490"/>
      <c r="AV17" s="491"/>
      <c r="AW17" s="491"/>
      <c r="AX17" s="491"/>
      <c r="AY17" s="446" t="s">
        <v>158</v>
      </c>
      <c r="AZ17" s="447"/>
      <c r="BA17" s="447"/>
      <c r="BB17" s="447"/>
      <c r="BC17" s="447"/>
      <c r="BD17" s="447"/>
      <c r="BE17" s="447"/>
      <c r="BF17" s="447"/>
      <c r="BG17" s="447"/>
      <c r="BH17" s="447"/>
      <c r="BI17" s="447"/>
      <c r="BJ17" s="447"/>
      <c r="BK17" s="447"/>
      <c r="BL17" s="447"/>
      <c r="BM17" s="448"/>
      <c r="BN17" s="432">
        <v>2876051</v>
      </c>
      <c r="BO17" s="433"/>
      <c r="BP17" s="433"/>
      <c r="BQ17" s="433"/>
      <c r="BR17" s="433"/>
      <c r="BS17" s="433"/>
      <c r="BT17" s="433"/>
      <c r="BU17" s="434"/>
      <c r="BV17" s="432">
        <v>2754366</v>
      </c>
      <c r="BW17" s="433"/>
      <c r="BX17" s="433"/>
      <c r="BY17" s="433"/>
      <c r="BZ17" s="433"/>
      <c r="CA17" s="433"/>
      <c r="CB17" s="433"/>
      <c r="CC17" s="434"/>
      <c r="CD17" s="184"/>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
      <c r="A18" s="175"/>
      <c r="B18" s="482" t="s">
        <v>159</v>
      </c>
      <c r="C18" s="483"/>
      <c r="D18" s="483"/>
      <c r="E18" s="484"/>
      <c r="F18" s="484"/>
      <c r="G18" s="484"/>
      <c r="H18" s="484"/>
      <c r="I18" s="484"/>
      <c r="J18" s="484"/>
      <c r="K18" s="484"/>
      <c r="L18" s="485">
        <v>529.41999999999996</v>
      </c>
      <c r="M18" s="485"/>
      <c r="N18" s="485"/>
      <c r="O18" s="485"/>
      <c r="P18" s="485"/>
      <c r="Q18" s="485"/>
      <c r="R18" s="486"/>
      <c r="S18" s="486"/>
      <c r="T18" s="486"/>
      <c r="U18" s="486"/>
      <c r="V18" s="487"/>
      <c r="W18" s="503"/>
      <c r="X18" s="504"/>
      <c r="Y18" s="504"/>
      <c r="Z18" s="504"/>
      <c r="AA18" s="504"/>
      <c r="AB18" s="528"/>
      <c r="AC18" s="402">
        <v>70.3</v>
      </c>
      <c r="AD18" s="403"/>
      <c r="AE18" s="403"/>
      <c r="AF18" s="403"/>
      <c r="AG18" s="488"/>
      <c r="AH18" s="402">
        <v>69.599999999999994</v>
      </c>
      <c r="AI18" s="403"/>
      <c r="AJ18" s="403"/>
      <c r="AK18" s="403"/>
      <c r="AL18" s="404"/>
      <c r="AM18" s="489"/>
      <c r="AN18" s="389"/>
      <c r="AO18" s="389"/>
      <c r="AP18" s="389"/>
      <c r="AQ18" s="389"/>
      <c r="AR18" s="389"/>
      <c r="AS18" s="389"/>
      <c r="AT18" s="390"/>
      <c r="AU18" s="490"/>
      <c r="AV18" s="491"/>
      <c r="AW18" s="491"/>
      <c r="AX18" s="491"/>
      <c r="AY18" s="446" t="s">
        <v>160</v>
      </c>
      <c r="AZ18" s="447"/>
      <c r="BA18" s="447"/>
      <c r="BB18" s="447"/>
      <c r="BC18" s="447"/>
      <c r="BD18" s="447"/>
      <c r="BE18" s="447"/>
      <c r="BF18" s="447"/>
      <c r="BG18" s="447"/>
      <c r="BH18" s="447"/>
      <c r="BI18" s="447"/>
      <c r="BJ18" s="447"/>
      <c r="BK18" s="447"/>
      <c r="BL18" s="447"/>
      <c r="BM18" s="448"/>
      <c r="BN18" s="432">
        <v>7871252</v>
      </c>
      <c r="BO18" s="433"/>
      <c r="BP18" s="433"/>
      <c r="BQ18" s="433"/>
      <c r="BR18" s="433"/>
      <c r="BS18" s="433"/>
      <c r="BT18" s="433"/>
      <c r="BU18" s="434"/>
      <c r="BV18" s="432">
        <v>7735643</v>
      </c>
      <c r="BW18" s="433"/>
      <c r="BX18" s="433"/>
      <c r="BY18" s="433"/>
      <c r="BZ18" s="433"/>
      <c r="CA18" s="433"/>
      <c r="CB18" s="433"/>
      <c r="CC18" s="434"/>
      <c r="CD18" s="184"/>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
      <c r="A19" s="175"/>
      <c r="B19" s="482" t="s">
        <v>161</v>
      </c>
      <c r="C19" s="483"/>
      <c r="D19" s="483"/>
      <c r="E19" s="484"/>
      <c r="F19" s="484"/>
      <c r="G19" s="484"/>
      <c r="H19" s="484"/>
      <c r="I19" s="484"/>
      <c r="J19" s="484"/>
      <c r="K19" s="484"/>
      <c r="L19" s="492">
        <v>38</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162</v>
      </c>
      <c r="AZ19" s="447"/>
      <c r="BA19" s="447"/>
      <c r="BB19" s="447"/>
      <c r="BC19" s="447"/>
      <c r="BD19" s="447"/>
      <c r="BE19" s="447"/>
      <c r="BF19" s="447"/>
      <c r="BG19" s="447"/>
      <c r="BH19" s="447"/>
      <c r="BI19" s="447"/>
      <c r="BJ19" s="447"/>
      <c r="BK19" s="447"/>
      <c r="BL19" s="447"/>
      <c r="BM19" s="448"/>
      <c r="BN19" s="432">
        <v>10864021</v>
      </c>
      <c r="BO19" s="433"/>
      <c r="BP19" s="433"/>
      <c r="BQ19" s="433"/>
      <c r="BR19" s="433"/>
      <c r="BS19" s="433"/>
      <c r="BT19" s="433"/>
      <c r="BU19" s="434"/>
      <c r="BV19" s="432">
        <v>11453712</v>
      </c>
      <c r="BW19" s="433"/>
      <c r="BX19" s="433"/>
      <c r="BY19" s="433"/>
      <c r="BZ19" s="433"/>
      <c r="CA19" s="433"/>
      <c r="CB19" s="433"/>
      <c r="CC19" s="434"/>
      <c r="CD19" s="184"/>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
      <c r="A20" s="175"/>
      <c r="B20" s="482" t="s">
        <v>163</v>
      </c>
      <c r="C20" s="483"/>
      <c r="D20" s="483"/>
      <c r="E20" s="484"/>
      <c r="F20" s="484"/>
      <c r="G20" s="484"/>
      <c r="H20" s="484"/>
      <c r="I20" s="484"/>
      <c r="J20" s="484"/>
      <c r="K20" s="484"/>
      <c r="L20" s="492">
        <v>9198</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4"/>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
      <c r="A21" s="175"/>
      <c r="B21" s="479" t="s">
        <v>164</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4"/>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15">
      <c r="A22" s="175"/>
      <c r="B22" s="408" t="s">
        <v>165</v>
      </c>
      <c r="C22" s="409"/>
      <c r="D22" s="410"/>
      <c r="E22" s="417" t="s">
        <v>1</v>
      </c>
      <c r="F22" s="418"/>
      <c r="G22" s="418"/>
      <c r="H22" s="418"/>
      <c r="I22" s="418"/>
      <c r="J22" s="418"/>
      <c r="K22" s="419"/>
      <c r="L22" s="417" t="s">
        <v>166</v>
      </c>
      <c r="M22" s="418"/>
      <c r="N22" s="418"/>
      <c r="O22" s="418"/>
      <c r="P22" s="419"/>
      <c r="Q22" s="423" t="s">
        <v>167</v>
      </c>
      <c r="R22" s="424"/>
      <c r="S22" s="424"/>
      <c r="T22" s="424"/>
      <c r="U22" s="424"/>
      <c r="V22" s="425"/>
      <c r="W22" s="474" t="s">
        <v>168</v>
      </c>
      <c r="X22" s="409"/>
      <c r="Y22" s="410"/>
      <c r="Z22" s="417" t="s">
        <v>1</v>
      </c>
      <c r="AA22" s="418"/>
      <c r="AB22" s="418"/>
      <c r="AC22" s="418"/>
      <c r="AD22" s="418"/>
      <c r="AE22" s="418"/>
      <c r="AF22" s="418"/>
      <c r="AG22" s="419"/>
      <c r="AH22" s="435" t="s">
        <v>169</v>
      </c>
      <c r="AI22" s="418"/>
      <c r="AJ22" s="418"/>
      <c r="AK22" s="418"/>
      <c r="AL22" s="419"/>
      <c r="AM22" s="435" t="s">
        <v>170</v>
      </c>
      <c r="AN22" s="436"/>
      <c r="AO22" s="436"/>
      <c r="AP22" s="436"/>
      <c r="AQ22" s="436"/>
      <c r="AR22" s="437"/>
      <c r="AS22" s="423" t="s">
        <v>167</v>
      </c>
      <c r="AT22" s="424"/>
      <c r="AU22" s="424"/>
      <c r="AV22" s="424"/>
      <c r="AW22" s="424"/>
      <c r="AX22" s="441"/>
      <c r="AY22" s="458" t="s">
        <v>171</v>
      </c>
      <c r="AZ22" s="459"/>
      <c r="BA22" s="459"/>
      <c r="BB22" s="459"/>
      <c r="BC22" s="459"/>
      <c r="BD22" s="459"/>
      <c r="BE22" s="459"/>
      <c r="BF22" s="459"/>
      <c r="BG22" s="459"/>
      <c r="BH22" s="459"/>
      <c r="BI22" s="459"/>
      <c r="BJ22" s="459"/>
      <c r="BK22" s="459"/>
      <c r="BL22" s="459"/>
      <c r="BM22" s="460"/>
      <c r="BN22" s="461">
        <v>23376500</v>
      </c>
      <c r="BO22" s="462"/>
      <c r="BP22" s="462"/>
      <c r="BQ22" s="462"/>
      <c r="BR22" s="462"/>
      <c r="BS22" s="462"/>
      <c r="BT22" s="462"/>
      <c r="BU22" s="463"/>
      <c r="BV22" s="461">
        <v>22182134</v>
      </c>
      <c r="BW22" s="462"/>
      <c r="BX22" s="462"/>
      <c r="BY22" s="462"/>
      <c r="BZ22" s="462"/>
      <c r="CA22" s="462"/>
      <c r="CB22" s="462"/>
      <c r="CC22" s="463"/>
      <c r="CD22" s="184"/>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15">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172</v>
      </c>
      <c r="AZ23" s="447"/>
      <c r="BA23" s="447"/>
      <c r="BB23" s="447"/>
      <c r="BC23" s="447"/>
      <c r="BD23" s="447"/>
      <c r="BE23" s="447"/>
      <c r="BF23" s="447"/>
      <c r="BG23" s="447"/>
      <c r="BH23" s="447"/>
      <c r="BI23" s="447"/>
      <c r="BJ23" s="447"/>
      <c r="BK23" s="447"/>
      <c r="BL23" s="447"/>
      <c r="BM23" s="448"/>
      <c r="BN23" s="432">
        <v>16379041</v>
      </c>
      <c r="BO23" s="433"/>
      <c r="BP23" s="433"/>
      <c r="BQ23" s="433"/>
      <c r="BR23" s="433"/>
      <c r="BS23" s="433"/>
      <c r="BT23" s="433"/>
      <c r="BU23" s="434"/>
      <c r="BV23" s="432">
        <v>17362887</v>
      </c>
      <c r="BW23" s="433"/>
      <c r="BX23" s="433"/>
      <c r="BY23" s="433"/>
      <c r="BZ23" s="433"/>
      <c r="CA23" s="433"/>
      <c r="CB23" s="433"/>
      <c r="CC23" s="434"/>
      <c r="CD23" s="184"/>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
      <c r="A24" s="175"/>
      <c r="B24" s="411"/>
      <c r="C24" s="412"/>
      <c r="D24" s="413"/>
      <c r="E24" s="388" t="s">
        <v>173</v>
      </c>
      <c r="F24" s="389"/>
      <c r="G24" s="389"/>
      <c r="H24" s="389"/>
      <c r="I24" s="389"/>
      <c r="J24" s="389"/>
      <c r="K24" s="390"/>
      <c r="L24" s="385">
        <v>1</v>
      </c>
      <c r="M24" s="386"/>
      <c r="N24" s="386"/>
      <c r="O24" s="386"/>
      <c r="P24" s="387"/>
      <c r="Q24" s="385">
        <v>8320</v>
      </c>
      <c r="R24" s="386"/>
      <c r="S24" s="386"/>
      <c r="T24" s="386"/>
      <c r="U24" s="386"/>
      <c r="V24" s="387"/>
      <c r="W24" s="475"/>
      <c r="X24" s="412"/>
      <c r="Y24" s="413"/>
      <c r="Z24" s="388" t="s">
        <v>174</v>
      </c>
      <c r="AA24" s="389"/>
      <c r="AB24" s="389"/>
      <c r="AC24" s="389"/>
      <c r="AD24" s="389"/>
      <c r="AE24" s="389"/>
      <c r="AF24" s="389"/>
      <c r="AG24" s="390"/>
      <c r="AH24" s="385">
        <v>207</v>
      </c>
      <c r="AI24" s="386"/>
      <c r="AJ24" s="386"/>
      <c r="AK24" s="386"/>
      <c r="AL24" s="387"/>
      <c r="AM24" s="385">
        <v>634869</v>
      </c>
      <c r="AN24" s="386"/>
      <c r="AO24" s="386"/>
      <c r="AP24" s="386"/>
      <c r="AQ24" s="386"/>
      <c r="AR24" s="387"/>
      <c r="AS24" s="385">
        <v>3067</v>
      </c>
      <c r="AT24" s="386"/>
      <c r="AU24" s="386"/>
      <c r="AV24" s="386"/>
      <c r="AW24" s="386"/>
      <c r="AX24" s="445"/>
      <c r="AY24" s="405" t="s">
        <v>175</v>
      </c>
      <c r="AZ24" s="406"/>
      <c r="BA24" s="406"/>
      <c r="BB24" s="406"/>
      <c r="BC24" s="406"/>
      <c r="BD24" s="406"/>
      <c r="BE24" s="406"/>
      <c r="BF24" s="406"/>
      <c r="BG24" s="406"/>
      <c r="BH24" s="406"/>
      <c r="BI24" s="406"/>
      <c r="BJ24" s="406"/>
      <c r="BK24" s="406"/>
      <c r="BL24" s="406"/>
      <c r="BM24" s="407"/>
      <c r="BN24" s="432">
        <v>18740929</v>
      </c>
      <c r="BO24" s="433"/>
      <c r="BP24" s="433"/>
      <c r="BQ24" s="433"/>
      <c r="BR24" s="433"/>
      <c r="BS24" s="433"/>
      <c r="BT24" s="433"/>
      <c r="BU24" s="434"/>
      <c r="BV24" s="432">
        <v>17161218</v>
      </c>
      <c r="BW24" s="433"/>
      <c r="BX24" s="433"/>
      <c r="BY24" s="433"/>
      <c r="BZ24" s="433"/>
      <c r="CA24" s="433"/>
      <c r="CB24" s="433"/>
      <c r="CC24" s="434"/>
      <c r="CD24" s="184"/>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15">
      <c r="A25" s="175"/>
      <c r="B25" s="411"/>
      <c r="C25" s="412"/>
      <c r="D25" s="413"/>
      <c r="E25" s="388" t="s">
        <v>176</v>
      </c>
      <c r="F25" s="389"/>
      <c r="G25" s="389"/>
      <c r="H25" s="389"/>
      <c r="I25" s="389"/>
      <c r="J25" s="389"/>
      <c r="K25" s="390"/>
      <c r="L25" s="385">
        <v>1</v>
      </c>
      <c r="M25" s="386"/>
      <c r="N25" s="386"/>
      <c r="O25" s="386"/>
      <c r="P25" s="387"/>
      <c r="Q25" s="385">
        <v>6840</v>
      </c>
      <c r="R25" s="386"/>
      <c r="S25" s="386"/>
      <c r="T25" s="386"/>
      <c r="U25" s="386"/>
      <c r="V25" s="387"/>
      <c r="W25" s="475"/>
      <c r="X25" s="412"/>
      <c r="Y25" s="413"/>
      <c r="Z25" s="388" t="s">
        <v>177</v>
      </c>
      <c r="AA25" s="389"/>
      <c r="AB25" s="389"/>
      <c r="AC25" s="389"/>
      <c r="AD25" s="389"/>
      <c r="AE25" s="389"/>
      <c r="AF25" s="389"/>
      <c r="AG25" s="390"/>
      <c r="AH25" s="385" t="s">
        <v>178</v>
      </c>
      <c r="AI25" s="386"/>
      <c r="AJ25" s="386"/>
      <c r="AK25" s="386"/>
      <c r="AL25" s="387"/>
      <c r="AM25" s="385" t="s">
        <v>178</v>
      </c>
      <c r="AN25" s="386"/>
      <c r="AO25" s="386"/>
      <c r="AP25" s="386"/>
      <c r="AQ25" s="386"/>
      <c r="AR25" s="387"/>
      <c r="AS25" s="385" t="s">
        <v>178</v>
      </c>
      <c r="AT25" s="386"/>
      <c r="AU25" s="386"/>
      <c r="AV25" s="386"/>
      <c r="AW25" s="386"/>
      <c r="AX25" s="445"/>
      <c r="AY25" s="458" t="s">
        <v>179</v>
      </c>
      <c r="AZ25" s="459"/>
      <c r="BA25" s="459"/>
      <c r="BB25" s="459"/>
      <c r="BC25" s="459"/>
      <c r="BD25" s="459"/>
      <c r="BE25" s="459"/>
      <c r="BF25" s="459"/>
      <c r="BG25" s="459"/>
      <c r="BH25" s="459"/>
      <c r="BI25" s="459"/>
      <c r="BJ25" s="459"/>
      <c r="BK25" s="459"/>
      <c r="BL25" s="459"/>
      <c r="BM25" s="460"/>
      <c r="BN25" s="461">
        <v>2571072</v>
      </c>
      <c r="BO25" s="462"/>
      <c r="BP25" s="462"/>
      <c r="BQ25" s="462"/>
      <c r="BR25" s="462"/>
      <c r="BS25" s="462"/>
      <c r="BT25" s="462"/>
      <c r="BU25" s="463"/>
      <c r="BV25" s="461">
        <v>5580294</v>
      </c>
      <c r="BW25" s="462"/>
      <c r="BX25" s="462"/>
      <c r="BY25" s="462"/>
      <c r="BZ25" s="462"/>
      <c r="CA25" s="462"/>
      <c r="CB25" s="462"/>
      <c r="CC25" s="463"/>
      <c r="CD25" s="184"/>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15">
      <c r="A26" s="175"/>
      <c r="B26" s="411"/>
      <c r="C26" s="412"/>
      <c r="D26" s="413"/>
      <c r="E26" s="388" t="s">
        <v>180</v>
      </c>
      <c r="F26" s="389"/>
      <c r="G26" s="389"/>
      <c r="H26" s="389"/>
      <c r="I26" s="389"/>
      <c r="J26" s="389"/>
      <c r="K26" s="390"/>
      <c r="L26" s="385">
        <v>1</v>
      </c>
      <c r="M26" s="386"/>
      <c r="N26" s="386"/>
      <c r="O26" s="386"/>
      <c r="P26" s="387"/>
      <c r="Q26" s="385">
        <v>6060</v>
      </c>
      <c r="R26" s="386"/>
      <c r="S26" s="386"/>
      <c r="T26" s="386"/>
      <c r="U26" s="386"/>
      <c r="V26" s="387"/>
      <c r="W26" s="475"/>
      <c r="X26" s="412"/>
      <c r="Y26" s="413"/>
      <c r="Z26" s="388" t="s">
        <v>181</v>
      </c>
      <c r="AA26" s="443"/>
      <c r="AB26" s="443"/>
      <c r="AC26" s="443"/>
      <c r="AD26" s="443"/>
      <c r="AE26" s="443"/>
      <c r="AF26" s="443"/>
      <c r="AG26" s="444"/>
      <c r="AH26" s="385" t="s">
        <v>178</v>
      </c>
      <c r="AI26" s="386"/>
      <c r="AJ26" s="386"/>
      <c r="AK26" s="386"/>
      <c r="AL26" s="387"/>
      <c r="AM26" s="385" t="s">
        <v>178</v>
      </c>
      <c r="AN26" s="386"/>
      <c r="AO26" s="386"/>
      <c r="AP26" s="386"/>
      <c r="AQ26" s="386"/>
      <c r="AR26" s="387"/>
      <c r="AS26" s="385" t="s">
        <v>178</v>
      </c>
      <c r="AT26" s="386"/>
      <c r="AU26" s="386"/>
      <c r="AV26" s="386"/>
      <c r="AW26" s="386"/>
      <c r="AX26" s="445"/>
      <c r="AY26" s="472" t="s">
        <v>182</v>
      </c>
      <c r="AZ26" s="392"/>
      <c r="BA26" s="392"/>
      <c r="BB26" s="392"/>
      <c r="BC26" s="392"/>
      <c r="BD26" s="392"/>
      <c r="BE26" s="392"/>
      <c r="BF26" s="392"/>
      <c r="BG26" s="392"/>
      <c r="BH26" s="392"/>
      <c r="BI26" s="392"/>
      <c r="BJ26" s="392"/>
      <c r="BK26" s="392"/>
      <c r="BL26" s="392"/>
      <c r="BM26" s="473"/>
      <c r="BN26" s="432" t="s">
        <v>178</v>
      </c>
      <c r="BO26" s="433"/>
      <c r="BP26" s="433"/>
      <c r="BQ26" s="433"/>
      <c r="BR26" s="433"/>
      <c r="BS26" s="433"/>
      <c r="BT26" s="433"/>
      <c r="BU26" s="434"/>
      <c r="BV26" s="432" t="s">
        <v>178</v>
      </c>
      <c r="BW26" s="433"/>
      <c r="BX26" s="433"/>
      <c r="BY26" s="433"/>
      <c r="BZ26" s="433"/>
      <c r="CA26" s="433"/>
      <c r="CB26" s="433"/>
      <c r="CC26" s="434"/>
      <c r="CD26" s="184"/>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
      <c r="A27" s="175"/>
      <c r="B27" s="411"/>
      <c r="C27" s="412"/>
      <c r="D27" s="413"/>
      <c r="E27" s="388" t="s">
        <v>183</v>
      </c>
      <c r="F27" s="389"/>
      <c r="G27" s="389"/>
      <c r="H27" s="389"/>
      <c r="I27" s="389"/>
      <c r="J27" s="389"/>
      <c r="K27" s="390"/>
      <c r="L27" s="385">
        <v>1</v>
      </c>
      <c r="M27" s="386"/>
      <c r="N27" s="386"/>
      <c r="O27" s="386"/>
      <c r="P27" s="387"/>
      <c r="Q27" s="385">
        <v>4000</v>
      </c>
      <c r="R27" s="386"/>
      <c r="S27" s="386"/>
      <c r="T27" s="386"/>
      <c r="U27" s="386"/>
      <c r="V27" s="387"/>
      <c r="W27" s="475"/>
      <c r="X27" s="412"/>
      <c r="Y27" s="413"/>
      <c r="Z27" s="388" t="s">
        <v>184</v>
      </c>
      <c r="AA27" s="389"/>
      <c r="AB27" s="389"/>
      <c r="AC27" s="389"/>
      <c r="AD27" s="389"/>
      <c r="AE27" s="389"/>
      <c r="AF27" s="389"/>
      <c r="AG27" s="390"/>
      <c r="AH27" s="385">
        <v>10</v>
      </c>
      <c r="AI27" s="386"/>
      <c r="AJ27" s="386"/>
      <c r="AK27" s="386"/>
      <c r="AL27" s="387"/>
      <c r="AM27" s="385">
        <v>37396</v>
      </c>
      <c r="AN27" s="386"/>
      <c r="AO27" s="386"/>
      <c r="AP27" s="386"/>
      <c r="AQ27" s="386"/>
      <c r="AR27" s="387"/>
      <c r="AS27" s="385">
        <v>3740</v>
      </c>
      <c r="AT27" s="386"/>
      <c r="AU27" s="386"/>
      <c r="AV27" s="386"/>
      <c r="AW27" s="386"/>
      <c r="AX27" s="445"/>
      <c r="AY27" s="469" t="s">
        <v>185</v>
      </c>
      <c r="AZ27" s="470"/>
      <c r="BA27" s="470"/>
      <c r="BB27" s="470"/>
      <c r="BC27" s="470"/>
      <c r="BD27" s="470"/>
      <c r="BE27" s="470"/>
      <c r="BF27" s="470"/>
      <c r="BG27" s="470"/>
      <c r="BH27" s="470"/>
      <c r="BI27" s="470"/>
      <c r="BJ27" s="470"/>
      <c r="BK27" s="470"/>
      <c r="BL27" s="470"/>
      <c r="BM27" s="471"/>
      <c r="BN27" s="466">
        <v>249800</v>
      </c>
      <c r="BO27" s="467"/>
      <c r="BP27" s="467"/>
      <c r="BQ27" s="467"/>
      <c r="BR27" s="467"/>
      <c r="BS27" s="467"/>
      <c r="BT27" s="467"/>
      <c r="BU27" s="468"/>
      <c r="BV27" s="466">
        <v>249510</v>
      </c>
      <c r="BW27" s="467"/>
      <c r="BX27" s="467"/>
      <c r="BY27" s="467"/>
      <c r="BZ27" s="467"/>
      <c r="CA27" s="467"/>
      <c r="CB27" s="467"/>
      <c r="CC27" s="468"/>
      <c r="CD27" s="178"/>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15">
      <c r="A28" s="175"/>
      <c r="B28" s="411"/>
      <c r="C28" s="412"/>
      <c r="D28" s="413"/>
      <c r="E28" s="388" t="s">
        <v>186</v>
      </c>
      <c r="F28" s="389"/>
      <c r="G28" s="389"/>
      <c r="H28" s="389"/>
      <c r="I28" s="389"/>
      <c r="J28" s="389"/>
      <c r="K28" s="390"/>
      <c r="L28" s="385">
        <v>1</v>
      </c>
      <c r="M28" s="386"/>
      <c r="N28" s="386"/>
      <c r="O28" s="386"/>
      <c r="P28" s="387"/>
      <c r="Q28" s="385">
        <v>3500</v>
      </c>
      <c r="R28" s="386"/>
      <c r="S28" s="386"/>
      <c r="T28" s="386"/>
      <c r="U28" s="386"/>
      <c r="V28" s="387"/>
      <c r="W28" s="475"/>
      <c r="X28" s="412"/>
      <c r="Y28" s="413"/>
      <c r="Z28" s="388" t="s">
        <v>187</v>
      </c>
      <c r="AA28" s="389"/>
      <c r="AB28" s="389"/>
      <c r="AC28" s="389"/>
      <c r="AD28" s="389"/>
      <c r="AE28" s="389"/>
      <c r="AF28" s="389"/>
      <c r="AG28" s="390"/>
      <c r="AH28" s="385" t="s">
        <v>178</v>
      </c>
      <c r="AI28" s="386"/>
      <c r="AJ28" s="386"/>
      <c r="AK28" s="386"/>
      <c r="AL28" s="387"/>
      <c r="AM28" s="385" t="s">
        <v>178</v>
      </c>
      <c r="AN28" s="386"/>
      <c r="AO28" s="386"/>
      <c r="AP28" s="386"/>
      <c r="AQ28" s="386"/>
      <c r="AR28" s="387"/>
      <c r="AS28" s="385" t="s">
        <v>178</v>
      </c>
      <c r="AT28" s="386"/>
      <c r="AU28" s="386"/>
      <c r="AV28" s="386"/>
      <c r="AW28" s="386"/>
      <c r="AX28" s="445"/>
      <c r="AY28" s="449" t="s">
        <v>188</v>
      </c>
      <c r="AZ28" s="450"/>
      <c r="BA28" s="450"/>
      <c r="BB28" s="451"/>
      <c r="BC28" s="458" t="s">
        <v>49</v>
      </c>
      <c r="BD28" s="459"/>
      <c r="BE28" s="459"/>
      <c r="BF28" s="459"/>
      <c r="BG28" s="459"/>
      <c r="BH28" s="459"/>
      <c r="BI28" s="459"/>
      <c r="BJ28" s="459"/>
      <c r="BK28" s="459"/>
      <c r="BL28" s="459"/>
      <c r="BM28" s="460"/>
      <c r="BN28" s="461">
        <v>719640</v>
      </c>
      <c r="BO28" s="462"/>
      <c r="BP28" s="462"/>
      <c r="BQ28" s="462"/>
      <c r="BR28" s="462"/>
      <c r="BS28" s="462"/>
      <c r="BT28" s="462"/>
      <c r="BU28" s="463"/>
      <c r="BV28" s="461">
        <v>661214</v>
      </c>
      <c r="BW28" s="462"/>
      <c r="BX28" s="462"/>
      <c r="BY28" s="462"/>
      <c r="BZ28" s="462"/>
      <c r="CA28" s="462"/>
      <c r="CB28" s="462"/>
      <c r="CC28" s="463"/>
      <c r="CD28" s="184"/>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15">
      <c r="A29" s="175"/>
      <c r="B29" s="411"/>
      <c r="C29" s="412"/>
      <c r="D29" s="413"/>
      <c r="E29" s="388" t="s">
        <v>189</v>
      </c>
      <c r="F29" s="389"/>
      <c r="G29" s="389"/>
      <c r="H29" s="389"/>
      <c r="I29" s="389"/>
      <c r="J29" s="389"/>
      <c r="K29" s="390"/>
      <c r="L29" s="385">
        <v>12</v>
      </c>
      <c r="M29" s="386"/>
      <c r="N29" s="386"/>
      <c r="O29" s="386"/>
      <c r="P29" s="387"/>
      <c r="Q29" s="385">
        <v>3250</v>
      </c>
      <c r="R29" s="386"/>
      <c r="S29" s="386"/>
      <c r="T29" s="386"/>
      <c r="U29" s="386"/>
      <c r="V29" s="387"/>
      <c r="W29" s="476"/>
      <c r="X29" s="477"/>
      <c r="Y29" s="478"/>
      <c r="Z29" s="388" t="s">
        <v>190</v>
      </c>
      <c r="AA29" s="389"/>
      <c r="AB29" s="389"/>
      <c r="AC29" s="389"/>
      <c r="AD29" s="389"/>
      <c r="AE29" s="389"/>
      <c r="AF29" s="389"/>
      <c r="AG29" s="390"/>
      <c r="AH29" s="385">
        <v>217</v>
      </c>
      <c r="AI29" s="386"/>
      <c r="AJ29" s="386"/>
      <c r="AK29" s="386"/>
      <c r="AL29" s="387"/>
      <c r="AM29" s="385">
        <v>672265</v>
      </c>
      <c r="AN29" s="386"/>
      <c r="AO29" s="386"/>
      <c r="AP29" s="386"/>
      <c r="AQ29" s="386"/>
      <c r="AR29" s="387"/>
      <c r="AS29" s="385">
        <v>3098</v>
      </c>
      <c r="AT29" s="386"/>
      <c r="AU29" s="386"/>
      <c r="AV29" s="386"/>
      <c r="AW29" s="386"/>
      <c r="AX29" s="445"/>
      <c r="AY29" s="452"/>
      <c r="AZ29" s="453"/>
      <c r="BA29" s="453"/>
      <c r="BB29" s="454"/>
      <c r="BC29" s="446" t="s">
        <v>191</v>
      </c>
      <c r="BD29" s="447"/>
      <c r="BE29" s="447"/>
      <c r="BF29" s="447"/>
      <c r="BG29" s="447"/>
      <c r="BH29" s="447"/>
      <c r="BI29" s="447"/>
      <c r="BJ29" s="447"/>
      <c r="BK29" s="447"/>
      <c r="BL29" s="447"/>
      <c r="BM29" s="448"/>
      <c r="BN29" s="432">
        <v>714711</v>
      </c>
      <c r="BO29" s="433"/>
      <c r="BP29" s="433"/>
      <c r="BQ29" s="433"/>
      <c r="BR29" s="433"/>
      <c r="BS29" s="433"/>
      <c r="BT29" s="433"/>
      <c r="BU29" s="434"/>
      <c r="BV29" s="432">
        <v>664705</v>
      </c>
      <c r="BW29" s="433"/>
      <c r="BX29" s="433"/>
      <c r="BY29" s="433"/>
      <c r="BZ29" s="433"/>
      <c r="CA29" s="433"/>
      <c r="CB29" s="433"/>
      <c r="CC29" s="434"/>
      <c r="CD29" s="178"/>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192</v>
      </c>
      <c r="X30" s="400"/>
      <c r="Y30" s="400"/>
      <c r="Z30" s="400"/>
      <c r="AA30" s="400"/>
      <c r="AB30" s="400"/>
      <c r="AC30" s="400"/>
      <c r="AD30" s="400"/>
      <c r="AE30" s="400"/>
      <c r="AF30" s="400"/>
      <c r="AG30" s="401"/>
      <c r="AH30" s="402">
        <v>98.6</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51</v>
      </c>
      <c r="BD30" s="406"/>
      <c r="BE30" s="406"/>
      <c r="BF30" s="406"/>
      <c r="BG30" s="406"/>
      <c r="BH30" s="406"/>
      <c r="BI30" s="406"/>
      <c r="BJ30" s="406"/>
      <c r="BK30" s="406"/>
      <c r="BL30" s="406"/>
      <c r="BM30" s="407"/>
      <c r="BN30" s="466">
        <v>1080037</v>
      </c>
      <c r="BO30" s="467"/>
      <c r="BP30" s="467"/>
      <c r="BQ30" s="467"/>
      <c r="BR30" s="467"/>
      <c r="BS30" s="467"/>
      <c r="BT30" s="467"/>
      <c r="BU30" s="468"/>
      <c r="BV30" s="466">
        <v>966271</v>
      </c>
      <c r="BW30" s="467"/>
      <c r="BX30" s="467"/>
      <c r="BY30" s="467"/>
      <c r="BZ30" s="467"/>
      <c r="CA30" s="467"/>
      <c r="CB30" s="467"/>
      <c r="CC30" s="468"/>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91" t="s">
        <v>193</v>
      </c>
      <c r="D32" s="391"/>
      <c r="E32" s="391"/>
      <c r="F32" s="391"/>
      <c r="G32" s="391"/>
      <c r="H32" s="391"/>
      <c r="I32" s="391"/>
      <c r="J32" s="391"/>
      <c r="K32" s="391"/>
      <c r="L32" s="391"/>
      <c r="M32" s="391"/>
      <c r="N32" s="391"/>
      <c r="O32" s="391"/>
      <c r="P32" s="391"/>
      <c r="Q32" s="391"/>
      <c r="R32" s="391"/>
      <c r="S32" s="391"/>
      <c r="U32" s="392" t="s">
        <v>194</v>
      </c>
      <c r="V32" s="392"/>
      <c r="W32" s="392"/>
      <c r="X32" s="392"/>
      <c r="Y32" s="392"/>
      <c r="Z32" s="392"/>
      <c r="AA32" s="392"/>
      <c r="AB32" s="392"/>
      <c r="AC32" s="392"/>
      <c r="AD32" s="392"/>
      <c r="AE32" s="392"/>
      <c r="AF32" s="392"/>
      <c r="AG32" s="392"/>
      <c r="AH32" s="392"/>
      <c r="AI32" s="392"/>
      <c r="AJ32" s="392"/>
      <c r="AK32" s="392"/>
      <c r="AM32" s="392" t="s">
        <v>195</v>
      </c>
      <c r="AN32" s="392"/>
      <c r="AO32" s="392"/>
      <c r="AP32" s="392"/>
      <c r="AQ32" s="392"/>
      <c r="AR32" s="392"/>
      <c r="AS32" s="392"/>
      <c r="AT32" s="392"/>
      <c r="AU32" s="392"/>
      <c r="AV32" s="392"/>
      <c r="AW32" s="392"/>
      <c r="AX32" s="392"/>
      <c r="AY32" s="392"/>
      <c r="AZ32" s="392"/>
      <c r="BA32" s="392"/>
      <c r="BB32" s="392"/>
      <c r="BC32" s="392"/>
      <c r="BE32" s="392" t="s">
        <v>196</v>
      </c>
      <c r="BF32" s="392"/>
      <c r="BG32" s="392"/>
      <c r="BH32" s="392"/>
      <c r="BI32" s="392"/>
      <c r="BJ32" s="392"/>
      <c r="BK32" s="392"/>
      <c r="BL32" s="392"/>
      <c r="BM32" s="392"/>
      <c r="BN32" s="392"/>
      <c r="BO32" s="392"/>
      <c r="BP32" s="392"/>
      <c r="BQ32" s="392"/>
      <c r="BR32" s="392"/>
      <c r="BS32" s="392"/>
      <c r="BT32" s="392"/>
      <c r="BU32" s="392"/>
      <c r="BW32" s="392" t="s">
        <v>197</v>
      </c>
      <c r="BX32" s="392"/>
      <c r="BY32" s="392"/>
      <c r="BZ32" s="392"/>
      <c r="CA32" s="392"/>
      <c r="CB32" s="392"/>
      <c r="CC32" s="392"/>
      <c r="CD32" s="392"/>
      <c r="CE32" s="392"/>
      <c r="CF32" s="392"/>
      <c r="CG32" s="392"/>
      <c r="CH32" s="392"/>
      <c r="CI32" s="392"/>
      <c r="CJ32" s="392"/>
      <c r="CK32" s="392"/>
      <c r="CL32" s="392"/>
      <c r="CM32" s="392"/>
      <c r="CO32" s="392" t="s">
        <v>198</v>
      </c>
      <c r="CP32" s="392"/>
      <c r="CQ32" s="392"/>
      <c r="CR32" s="392"/>
      <c r="CS32" s="392"/>
      <c r="CT32" s="392"/>
      <c r="CU32" s="392"/>
      <c r="CV32" s="392"/>
      <c r="CW32" s="392"/>
      <c r="CX32" s="392"/>
      <c r="CY32" s="392"/>
      <c r="CZ32" s="392"/>
      <c r="DA32" s="392"/>
      <c r="DB32" s="392"/>
      <c r="DC32" s="392"/>
      <c r="DD32" s="392"/>
      <c r="DE32" s="392"/>
      <c r="DI32" s="201"/>
    </row>
    <row r="33" spans="1:113" ht="13.5" customHeight="1" x14ac:dyDescent="0.15">
      <c r="A33" s="175"/>
      <c r="B33" s="202"/>
      <c r="C33" s="384" t="s">
        <v>199</v>
      </c>
      <c r="D33" s="384"/>
      <c r="E33" s="383" t="s">
        <v>200</v>
      </c>
      <c r="F33" s="383"/>
      <c r="G33" s="383"/>
      <c r="H33" s="383"/>
      <c r="I33" s="383"/>
      <c r="J33" s="383"/>
      <c r="K33" s="383"/>
      <c r="L33" s="383"/>
      <c r="M33" s="383"/>
      <c r="N33" s="383"/>
      <c r="O33" s="383"/>
      <c r="P33" s="383"/>
      <c r="Q33" s="383"/>
      <c r="R33" s="383"/>
      <c r="S33" s="383"/>
      <c r="T33" s="179"/>
      <c r="U33" s="384" t="s">
        <v>199</v>
      </c>
      <c r="V33" s="384"/>
      <c r="W33" s="383" t="s">
        <v>200</v>
      </c>
      <c r="X33" s="383"/>
      <c r="Y33" s="383"/>
      <c r="Z33" s="383"/>
      <c r="AA33" s="383"/>
      <c r="AB33" s="383"/>
      <c r="AC33" s="383"/>
      <c r="AD33" s="383"/>
      <c r="AE33" s="383"/>
      <c r="AF33" s="383"/>
      <c r="AG33" s="383"/>
      <c r="AH33" s="383"/>
      <c r="AI33" s="383"/>
      <c r="AJ33" s="383"/>
      <c r="AK33" s="383"/>
      <c r="AL33" s="179"/>
      <c r="AM33" s="384" t="s">
        <v>199</v>
      </c>
      <c r="AN33" s="384"/>
      <c r="AO33" s="383" t="s">
        <v>200</v>
      </c>
      <c r="AP33" s="383"/>
      <c r="AQ33" s="383"/>
      <c r="AR33" s="383"/>
      <c r="AS33" s="383"/>
      <c r="AT33" s="383"/>
      <c r="AU33" s="383"/>
      <c r="AV33" s="383"/>
      <c r="AW33" s="383"/>
      <c r="AX33" s="383"/>
      <c r="AY33" s="383"/>
      <c r="AZ33" s="383"/>
      <c r="BA33" s="383"/>
      <c r="BB33" s="383"/>
      <c r="BC33" s="383"/>
      <c r="BD33" s="185"/>
      <c r="BE33" s="383" t="s">
        <v>201</v>
      </c>
      <c r="BF33" s="383"/>
      <c r="BG33" s="383" t="s">
        <v>202</v>
      </c>
      <c r="BH33" s="383"/>
      <c r="BI33" s="383"/>
      <c r="BJ33" s="383"/>
      <c r="BK33" s="383"/>
      <c r="BL33" s="383"/>
      <c r="BM33" s="383"/>
      <c r="BN33" s="383"/>
      <c r="BO33" s="383"/>
      <c r="BP33" s="383"/>
      <c r="BQ33" s="383"/>
      <c r="BR33" s="383"/>
      <c r="BS33" s="383"/>
      <c r="BT33" s="383"/>
      <c r="BU33" s="383"/>
      <c r="BV33" s="185"/>
      <c r="BW33" s="384" t="s">
        <v>201</v>
      </c>
      <c r="BX33" s="384"/>
      <c r="BY33" s="383" t="s">
        <v>203</v>
      </c>
      <c r="BZ33" s="383"/>
      <c r="CA33" s="383"/>
      <c r="CB33" s="383"/>
      <c r="CC33" s="383"/>
      <c r="CD33" s="383"/>
      <c r="CE33" s="383"/>
      <c r="CF33" s="383"/>
      <c r="CG33" s="383"/>
      <c r="CH33" s="383"/>
      <c r="CI33" s="383"/>
      <c r="CJ33" s="383"/>
      <c r="CK33" s="383"/>
      <c r="CL33" s="383"/>
      <c r="CM33" s="383"/>
      <c r="CN33" s="179"/>
      <c r="CO33" s="384" t="s">
        <v>199</v>
      </c>
      <c r="CP33" s="384"/>
      <c r="CQ33" s="383" t="s">
        <v>204</v>
      </c>
      <c r="CR33" s="383"/>
      <c r="CS33" s="383"/>
      <c r="CT33" s="383"/>
      <c r="CU33" s="383"/>
      <c r="CV33" s="383"/>
      <c r="CW33" s="383"/>
      <c r="CX33" s="383"/>
      <c r="CY33" s="383"/>
      <c r="CZ33" s="383"/>
      <c r="DA33" s="383"/>
      <c r="DB33" s="383"/>
      <c r="DC33" s="383"/>
      <c r="DD33" s="383"/>
      <c r="DE33" s="383"/>
      <c r="DF33" s="179"/>
      <c r="DG33" s="382" t="s">
        <v>205</v>
      </c>
      <c r="DH33" s="382"/>
      <c r="DI33" s="180"/>
    </row>
    <row r="34" spans="1:113" ht="32.25" customHeight="1" x14ac:dyDescent="0.15">
      <c r="A34" s="175"/>
      <c r="B34" s="202"/>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2</v>
      </c>
      <c r="V34" s="380"/>
      <c r="W34" s="381" t="str">
        <f>IF('各会計、関係団体の財政状況及び健全化判断比率'!B28="","",'各会計、関係団体の財政状況及び健全化判断比率'!B28)</f>
        <v>国民健康保険特別会計</v>
      </c>
      <c r="X34" s="381"/>
      <c r="Y34" s="381"/>
      <c r="Z34" s="381"/>
      <c r="AA34" s="381"/>
      <c r="AB34" s="381"/>
      <c r="AC34" s="381"/>
      <c r="AD34" s="381"/>
      <c r="AE34" s="381"/>
      <c r="AF34" s="381"/>
      <c r="AG34" s="381"/>
      <c r="AH34" s="381"/>
      <c r="AI34" s="381"/>
      <c r="AJ34" s="381"/>
      <c r="AK34" s="381"/>
      <c r="AL34" s="175"/>
      <c r="AM34" s="380">
        <f>IF(AO34="","",MAX(C34:D43,U34:V43)+1)</f>
        <v>5</v>
      </c>
      <c r="AN34" s="380"/>
      <c r="AO34" s="381" t="str">
        <f>IF('各会計、関係団体の財政状況及び健全化判断比率'!B31="","",'各会計、関係団体の財政状況及び健全化判断比率'!B31)</f>
        <v>水道事業会計</v>
      </c>
      <c r="AP34" s="381"/>
      <c r="AQ34" s="381"/>
      <c r="AR34" s="381"/>
      <c r="AS34" s="381"/>
      <c r="AT34" s="381"/>
      <c r="AU34" s="381"/>
      <c r="AV34" s="381"/>
      <c r="AW34" s="381"/>
      <c r="AX34" s="381"/>
      <c r="AY34" s="381"/>
      <c r="AZ34" s="381"/>
      <c r="BA34" s="381"/>
      <c r="BB34" s="381"/>
      <c r="BC34" s="381"/>
      <c r="BD34" s="175"/>
      <c r="BE34" s="380">
        <f>IF(BG34="","",MAX(C34:D43,U34:V43,AM34:AN43)+1)</f>
        <v>7</v>
      </c>
      <c r="BF34" s="380"/>
      <c r="BG34" s="381" t="str">
        <f>IF('各会計、関係団体の財政状況及び健全化判断比率'!B33="","",'各会計、関係団体の財政状況及び健全化判断比率'!B33)</f>
        <v>農業集落排水事業特別会計</v>
      </c>
      <c r="BH34" s="381"/>
      <c r="BI34" s="381"/>
      <c r="BJ34" s="381"/>
      <c r="BK34" s="381"/>
      <c r="BL34" s="381"/>
      <c r="BM34" s="381"/>
      <c r="BN34" s="381"/>
      <c r="BO34" s="381"/>
      <c r="BP34" s="381"/>
      <c r="BQ34" s="381"/>
      <c r="BR34" s="381"/>
      <c r="BS34" s="381"/>
      <c r="BT34" s="381"/>
      <c r="BU34" s="381"/>
      <c r="BV34" s="175"/>
      <c r="BW34" s="380">
        <f>IF(BY34="","",MAX(C34:D43,U34:V43,AM34:AN43,BE34:BF43)+1)</f>
        <v>9</v>
      </c>
      <c r="BX34" s="380"/>
      <c r="BY34" s="381" t="str">
        <f>IF('各会計、関係団体の財政状況及び健全化判断比率'!B68="","",'各会計、関係団体の財政状況及び健全化判断比率'!B68)</f>
        <v>北空知衛生センター組合</v>
      </c>
      <c r="BZ34" s="381"/>
      <c r="CA34" s="381"/>
      <c r="CB34" s="381"/>
      <c r="CC34" s="381"/>
      <c r="CD34" s="381"/>
      <c r="CE34" s="381"/>
      <c r="CF34" s="381"/>
      <c r="CG34" s="381"/>
      <c r="CH34" s="381"/>
      <c r="CI34" s="381"/>
      <c r="CJ34" s="381"/>
      <c r="CK34" s="381"/>
      <c r="CL34" s="381"/>
      <c r="CM34" s="381"/>
      <c r="CN34" s="175"/>
      <c r="CO34" s="380">
        <f>IF(CQ34="","",MAX(C34:D43,U34:V43,AM34:AN43,BE34:BF43,BW34:BX43)+1)</f>
        <v>15</v>
      </c>
      <c r="CP34" s="380"/>
      <c r="CQ34" s="381" t="str">
        <f>IF('各会計、関係団体の財政状況及び健全化判断比率'!BS7="","",'各会計、関係団体の財政状況及び健全化判断比率'!BS7)</f>
        <v>株式会社 深川振興公社</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180"/>
    </row>
    <row r="35" spans="1:113" ht="32.25" customHeight="1" x14ac:dyDescent="0.15">
      <c r="A35" s="175"/>
      <c r="B35" s="202"/>
      <c r="C35" s="380" t="str">
        <f>IF(E35="","",C34+1)</f>
        <v/>
      </c>
      <c r="D35" s="380"/>
      <c r="E35" s="381" t="str">
        <f>IF('各会計、関係団体の財政状況及び健全化判断比率'!B8="","",'各会計、関係団体の財政状況及び健全化判断比率'!B8)</f>
        <v/>
      </c>
      <c r="F35" s="381"/>
      <c r="G35" s="381"/>
      <c r="H35" s="381"/>
      <c r="I35" s="381"/>
      <c r="J35" s="381"/>
      <c r="K35" s="381"/>
      <c r="L35" s="381"/>
      <c r="M35" s="381"/>
      <c r="N35" s="381"/>
      <c r="O35" s="381"/>
      <c r="P35" s="381"/>
      <c r="Q35" s="381"/>
      <c r="R35" s="381"/>
      <c r="S35" s="381"/>
      <c r="T35" s="175"/>
      <c r="U35" s="380">
        <f>IF(W35="","",U34+1)</f>
        <v>3</v>
      </c>
      <c r="V35" s="380"/>
      <c r="W35" s="381" t="str">
        <f>IF('各会計、関係団体の財政状況及び健全化判断比率'!B29="","",'各会計、関係団体の財政状況及び健全化判断比率'!B29)</f>
        <v>介護保険特別会計</v>
      </c>
      <c r="X35" s="381"/>
      <c r="Y35" s="381"/>
      <c r="Z35" s="381"/>
      <c r="AA35" s="381"/>
      <c r="AB35" s="381"/>
      <c r="AC35" s="381"/>
      <c r="AD35" s="381"/>
      <c r="AE35" s="381"/>
      <c r="AF35" s="381"/>
      <c r="AG35" s="381"/>
      <c r="AH35" s="381"/>
      <c r="AI35" s="381"/>
      <c r="AJ35" s="381"/>
      <c r="AK35" s="381"/>
      <c r="AL35" s="175"/>
      <c r="AM35" s="380">
        <f t="shared" ref="AM35:AM43" si="0">IF(AO35="","",AM34+1)</f>
        <v>6</v>
      </c>
      <c r="AN35" s="380"/>
      <c r="AO35" s="381" t="str">
        <f>IF('各会計、関係団体の財政状況及び健全化判断比率'!B32="","",'各会計、関係団体の財政状況及び健全化判断比率'!B32)</f>
        <v>病院事業会計</v>
      </c>
      <c r="AP35" s="381"/>
      <c r="AQ35" s="381"/>
      <c r="AR35" s="381"/>
      <c r="AS35" s="381"/>
      <c r="AT35" s="381"/>
      <c r="AU35" s="381"/>
      <c r="AV35" s="381"/>
      <c r="AW35" s="381"/>
      <c r="AX35" s="381"/>
      <c r="AY35" s="381"/>
      <c r="AZ35" s="381"/>
      <c r="BA35" s="381"/>
      <c r="BB35" s="381"/>
      <c r="BC35" s="381"/>
      <c r="BD35" s="175"/>
      <c r="BE35" s="380">
        <f t="shared" ref="BE35:BE43" si="1">IF(BG35="","",BE34+1)</f>
        <v>8</v>
      </c>
      <c r="BF35" s="380"/>
      <c r="BG35" s="381" t="str">
        <f>IF('各会計、関係団体の財政状況及び健全化判断比率'!B34="","",'各会計、関係団体の財政状況及び健全化判断比率'!B34)</f>
        <v>下水道事業特別会計</v>
      </c>
      <c r="BH35" s="381"/>
      <c r="BI35" s="381"/>
      <c r="BJ35" s="381"/>
      <c r="BK35" s="381"/>
      <c r="BL35" s="381"/>
      <c r="BM35" s="381"/>
      <c r="BN35" s="381"/>
      <c r="BO35" s="381"/>
      <c r="BP35" s="381"/>
      <c r="BQ35" s="381"/>
      <c r="BR35" s="381"/>
      <c r="BS35" s="381"/>
      <c r="BT35" s="381"/>
      <c r="BU35" s="381"/>
      <c r="BV35" s="175"/>
      <c r="BW35" s="380">
        <f t="shared" ref="BW35:BW43" si="2">IF(BY35="","",BW34+1)</f>
        <v>10</v>
      </c>
      <c r="BX35" s="380"/>
      <c r="BY35" s="381" t="str">
        <f>IF('各会計、関係団体の財政状況及び健全化判断比率'!B69="","",'各会計、関係団体の財政状況及び健全化判断比率'!B69)</f>
        <v>空知教育センター組合</v>
      </c>
      <c r="BZ35" s="381"/>
      <c r="CA35" s="381"/>
      <c r="CB35" s="381"/>
      <c r="CC35" s="381"/>
      <c r="CD35" s="381"/>
      <c r="CE35" s="381"/>
      <c r="CF35" s="381"/>
      <c r="CG35" s="381"/>
      <c r="CH35" s="381"/>
      <c r="CI35" s="381"/>
      <c r="CJ35" s="381"/>
      <c r="CK35" s="381"/>
      <c r="CL35" s="381"/>
      <c r="CM35" s="381"/>
      <c r="CN35" s="175"/>
      <c r="CO35" s="380" t="str">
        <f t="shared" ref="CO35:CO43" si="3">IF(CQ35="","",CO34+1)</f>
        <v/>
      </c>
      <c r="CP35" s="380"/>
      <c r="CQ35" s="381" t="str">
        <f>IF('各会計、関係団体の財政状況及び健全化判断比率'!BS8="","",'各会計、関係団体の財政状況及び健全化判断比率'!BS8)</f>
        <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180"/>
    </row>
    <row r="36" spans="1:113" ht="32.25" customHeight="1" x14ac:dyDescent="0.15">
      <c r="A36" s="175"/>
      <c r="B36" s="202"/>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5"/>
      <c r="U36" s="380">
        <f t="shared" ref="U36:U43" si="4">IF(W36="","",U35+1)</f>
        <v>4</v>
      </c>
      <c r="V36" s="380"/>
      <c r="W36" s="381" t="str">
        <f>IF('各会計、関係団体の財政状況及び健全化判断比率'!B30="","",'各会計、関係団体の財政状況及び健全化判断比率'!B30)</f>
        <v>後期高齢者医療特別会計</v>
      </c>
      <c r="X36" s="381"/>
      <c r="Y36" s="381"/>
      <c r="Z36" s="381"/>
      <c r="AA36" s="381"/>
      <c r="AB36" s="381"/>
      <c r="AC36" s="381"/>
      <c r="AD36" s="381"/>
      <c r="AE36" s="381"/>
      <c r="AF36" s="381"/>
      <c r="AG36" s="381"/>
      <c r="AH36" s="381"/>
      <c r="AI36" s="381"/>
      <c r="AJ36" s="381"/>
      <c r="AK36" s="381"/>
      <c r="AL36" s="175"/>
      <c r="AM36" s="380" t="str">
        <f t="shared" si="0"/>
        <v/>
      </c>
      <c r="AN36" s="380"/>
      <c r="AO36" s="381"/>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11</v>
      </c>
      <c r="BX36" s="380"/>
      <c r="BY36" s="381" t="str">
        <f>IF('各会計、関係団体の財政状況及び健全化判断比率'!B70="","",'各会計、関係団体の財政状況及び健全化判断比率'!B70)</f>
        <v>中・北空知廃棄物処理広域連合</v>
      </c>
      <c r="BZ36" s="381"/>
      <c r="CA36" s="381"/>
      <c r="CB36" s="381"/>
      <c r="CC36" s="381"/>
      <c r="CD36" s="381"/>
      <c r="CE36" s="381"/>
      <c r="CF36" s="381"/>
      <c r="CG36" s="381"/>
      <c r="CH36" s="381"/>
      <c r="CI36" s="381"/>
      <c r="CJ36" s="381"/>
      <c r="CK36" s="381"/>
      <c r="CL36" s="381"/>
      <c r="CM36" s="381"/>
      <c r="CN36" s="175"/>
      <c r="CO36" s="380" t="str">
        <f t="shared" si="3"/>
        <v/>
      </c>
      <c r="CP36" s="380"/>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180"/>
    </row>
    <row r="37" spans="1:113" ht="32.25" customHeight="1" x14ac:dyDescent="0.15">
      <c r="A37" s="175"/>
      <c r="B37" s="202"/>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t="str">
        <f t="shared" si="4"/>
        <v/>
      </c>
      <c r="V37" s="380"/>
      <c r="W37" s="381"/>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12</v>
      </c>
      <c r="BX37" s="380"/>
      <c r="BY37" s="381" t="str">
        <f>IF('各会計、関係団体の財政状況及び健全化判断比率'!B71="","",'各会計、関係団体の財政状況及び健全化判断比率'!B71)</f>
        <v>深川地区消防組合</v>
      </c>
      <c r="BZ37" s="381"/>
      <c r="CA37" s="381"/>
      <c r="CB37" s="381"/>
      <c r="CC37" s="381"/>
      <c r="CD37" s="381"/>
      <c r="CE37" s="381"/>
      <c r="CF37" s="381"/>
      <c r="CG37" s="381"/>
      <c r="CH37" s="381"/>
      <c r="CI37" s="381"/>
      <c r="CJ37" s="381"/>
      <c r="CK37" s="381"/>
      <c r="CL37" s="381"/>
      <c r="CM37" s="381"/>
      <c r="CN37" s="175"/>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180"/>
    </row>
    <row r="38" spans="1:113" ht="32.25" customHeight="1" x14ac:dyDescent="0.15">
      <c r="A38" s="175"/>
      <c r="B38" s="202"/>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13</v>
      </c>
      <c r="BX38" s="380"/>
      <c r="BY38" s="381" t="str">
        <f>IF('各会計、関係団体の財政状況及び健全化判断比率'!B72="","",'各会計、関係団体の財政状況及び健全化判断比率'!B72)</f>
        <v>北空知圏学校給食組合</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180"/>
    </row>
    <row r="39" spans="1:113" ht="32.25" customHeight="1" x14ac:dyDescent="0.15">
      <c r="A39" s="175"/>
      <c r="B39" s="202"/>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14</v>
      </c>
      <c r="BX39" s="380"/>
      <c r="BY39" s="381" t="str">
        <f>IF('各会計、関係団体の財政状況及び健全化判断比率'!B73="","",'各会計、関係団体の財政状況及び健全化判断比率'!B73)</f>
        <v>北空知広域水道企業団</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180"/>
    </row>
    <row r="40" spans="1:113" ht="32.25" customHeight="1" x14ac:dyDescent="0.15">
      <c r="A40" s="175"/>
      <c r="B40" s="202"/>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t="str">
        <f t="shared" si="2"/>
        <v/>
      </c>
      <c r="BX40" s="380"/>
      <c r="BY40" s="381" t="str">
        <f>IF('各会計、関係団体の財政状況及び健全化判断比率'!B74="","",'各会計、関係団体の財政状況及び健全化判断比率'!B74)</f>
        <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180"/>
    </row>
    <row r="41" spans="1:113" ht="32.25" customHeight="1" x14ac:dyDescent="0.15">
      <c r="A41" s="175"/>
      <c r="B41" s="202"/>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t="str">
        <f t="shared" si="2"/>
        <v/>
      </c>
      <c r="BX41" s="380"/>
      <c r="BY41" s="381" t="str">
        <f>IF('各会計、関係団体の財政状況及び健全化判断比率'!B75="","",'各会計、関係団体の財政状況及び健全化判断比率'!B75)</f>
        <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180"/>
    </row>
    <row r="42" spans="1:113" ht="32.25" customHeight="1" x14ac:dyDescent="0.15">
      <c r="B42" s="202"/>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t="str">
        <f t="shared" si="2"/>
        <v/>
      </c>
      <c r="BX42" s="380"/>
      <c r="BY42" s="381" t="str">
        <f>IF('各会計、関係団体の財政状況及び健全化判断比率'!B76="","",'各会計、関係団体の財政状況及び健全化判断比率'!B76)</f>
        <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180"/>
    </row>
    <row r="43" spans="1:113" ht="32.25" customHeight="1" x14ac:dyDescent="0.15">
      <c r="B43" s="202"/>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t="str">
        <f t="shared" si="2"/>
        <v/>
      </c>
      <c r="BX43" s="380"/>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206</v>
      </c>
      <c r="E46" s="377" t="s">
        <v>207</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15">
      <c r="E47" s="377" t="s">
        <v>208</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15">
      <c r="E48" s="377" t="s">
        <v>209</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15">
      <c r="E49" s="379" t="s">
        <v>210</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15">
      <c r="E50" s="377" t="s">
        <v>211</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15">
      <c r="E51" s="377" t="s">
        <v>212</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15">
      <c r="E52" s="377" t="s">
        <v>213</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15">
      <c r="E53" s="377" t="s">
        <v>214</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15"/>
    <row r="55" spans="5:113" x14ac:dyDescent="0.15"/>
    <row r="56" spans="5:113" x14ac:dyDescent="0.15"/>
  </sheetData>
  <sheetProtection algorithmName="SHA-512" hashValue="sLYK1C1Hwp/pSlkLvtLG66fmOpAY4dKmbmPsT72ZdGaUjIs9AnzYaBXavBaHrFYgL8rcZooc5pNKWRtIogu15A==" saltValue="Z9r2L312FBflLJ+ZSPoC0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215</v>
      </c>
      <c r="DI1" s="731"/>
      <c r="DJ1" s="731"/>
      <c r="DK1" s="731"/>
      <c r="DL1" s="731"/>
      <c r="DM1" s="731"/>
      <c r="DN1" s="732"/>
      <c r="DO1" s="208"/>
      <c r="DP1" s="730" t="s">
        <v>216</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15">
      <c r="B2" s="209" t="s">
        <v>217</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86" t="s">
        <v>218</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219</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220</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86" t="s">
        <v>1</v>
      </c>
      <c r="C4" s="687"/>
      <c r="D4" s="687"/>
      <c r="E4" s="687"/>
      <c r="F4" s="687"/>
      <c r="G4" s="687"/>
      <c r="H4" s="687"/>
      <c r="I4" s="687"/>
      <c r="J4" s="687"/>
      <c r="K4" s="687"/>
      <c r="L4" s="687"/>
      <c r="M4" s="687"/>
      <c r="N4" s="687"/>
      <c r="O4" s="687"/>
      <c r="P4" s="687"/>
      <c r="Q4" s="688"/>
      <c r="R4" s="686" t="s">
        <v>221</v>
      </c>
      <c r="S4" s="687"/>
      <c r="T4" s="687"/>
      <c r="U4" s="687"/>
      <c r="V4" s="687"/>
      <c r="W4" s="687"/>
      <c r="X4" s="687"/>
      <c r="Y4" s="688"/>
      <c r="Z4" s="686" t="s">
        <v>222</v>
      </c>
      <c r="AA4" s="687"/>
      <c r="AB4" s="687"/>
      <c r="AC4" s="688"/>
      <c r="AD4" s="686" t="s">
        <v>223</v>
      </c>
      <c r="AE4" s="687"/>
      <c r="AF4" s="687"/>
      <c r="AG4" s="687"/>
      <c r="AH4" s="687"/>
      <c r="AI4" s="687"/>
      <c r="AJ4" s="687"/>
      <c r="AK4" s="688"/>
      <c r="AL4" s="686" t="s">
        <v>222</v>
      </c>
      <c r="AM4" s="687"/>
      <c r="AN4" s="687"/>
      <c r="AO4" s="688"/>
      <c r="AP4" s="733" t="s">
        <v>224</v>
      </c>
      <c r="AQ4" s="733"/>
      <c r="AR4" s="733"/>
      <c r="AS4" s="733"/>
      <c r="AT4" s="733"/>
      <c r="AU4" s="733"/>
      <c r="AV4" s="733"/>
      <c r="AW4" s="733"/>
      <c r="AX4" s="733"/>
      <c r="AY4" s="733"/>
      <c r="AZ4" s="733"/>
      <c r="BA4" s="733"/>
      <c r="BB4" s="733"/>
      <c r="BC4" s="733"/>
      <c r="BD4" s="733"/>
      <c r="BE4" s="733"/>
      <c r="BF4" s="733"/>
      <c r="BG4" s="733" t="s">
        <v>225</v>
      </c>
      <c r="BH4" s="733"/>
      <c r="BI4" s="733"/>
      <c r="BJ4" s="733"/>
      <c r="BK4" s="733"/>
      <c r="BL4" s="733"/>
      <c r="BM4" s="733"/>
      <c r="BN4" s="733"/>
      <c r="BO4" s="733" t="s">
        <v>222</v>
      </c>
      <c r="BP4" s="733"/>
      <c r="BQ4" s="733"/>
      <c r="BR4" s="733"/>
      <c r="BS4" s="733" t="s">
        <v>226</v>
      </c>
      <c r="BT4" s="733"/>
      <c r="BU4" s="733"/>
      <c r="BV4" s="733"/>
      <c r="BW4" s="733"/>
      <c r="BX4" s="733"/>
      <c r="BY4" s="733"/>
      <c r="BZ4" s="733"/>
      <c r="CA4" s="733"/>
      <c r="CB4" s="733"/>
      <c r="CD4" s="686" t="s">
        <v>227</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15">
      <c r="B5" s="692" t="s">
        <v>228</v>
      </c>
      <c r="C5" s="693"/>
      <c r="D5" s="693"/>
      <c r="E5" s="693"/>
      <c r="F5" s="693"/>
      <c r="G5" s="693"/>
      <c r="H5" s="693"/>
      <c r="I5" s="693"/>
      <c r="J5" s="693"/>
      <c r="K5" s="693"/>
      <c r="L5" s="693"/>
      <c r="M5" s="693"/>
      <c r="N5" s="693"/>
      <c r="O5" s="693"/>
      <c r="P5" s="693"/>
      <c r="Q5" s="694"/>
      <c r="R5" s="689">
        <v>2134564</v>
      </c>
      <c r="S5" s="690"/>
      <c r="T5" s="690"/>
      <c r="U5" s="690"/>
      <c r="V5" s="690"/>
      <c r="W5" s="690"/>
      <c r="X5" s="690"/>
      <c r="Y5" s="715"/>
      <c r="Z5" s="728">
        <v>10.6</v>
      </c>
      <c r="AA5" s="728"/>
      <c r="AB5" s="728"/>
      <c r="AC5" s="728"/>
      <c r="AD5" s="729">
        <v>2046743</v>
      </c>
      <c r="AE5" s="729"/>
      <c r="AF5" s="729"/>
      <c r="AG5" s="729"/>
      <c r="AH5" s="729"/>
      <c r="AI5" s="729"/>
      <c r="AJ5" s="729"/>
      <c r="AK5" s="729"/>
      <c r="AL5" s="716">
        <v>22.1</v>
      </c>
      <c r="AM5" s="698"/>
      <c r="AN5" s="698"/>
      <c r="AO5" s="717"/>
      <c r="AP5" s="692" t="s">
        <v>229</v>
      </c>
      <c r="AQ5" s="693"/>
      <c r="AR5" s="693"/>
      <c r="AS5" s="693"/>
      <c r="AT5" s="693"/>
      <c r="AU5" s="693"/>
      <c r="AV5" s="693"/>
      <c r="AW5" s="693"/>
      <c r="AX5" s="693"/>
      <c r="AY5" s="693"/>
      <c r="AZ5" s="693"/>
      <c r="BA5" s="693"/>
      <c r="BB5" s="693"/>
      <c r="BC5" s="693"/>
      <c r="BD5" s="693"/>
      <c r="BE5" s="693"/>
      <c r="BF5" s="694"/>
      <c r="BG5" s="634">
        <v>2043444</v>
      </c>
      <c r="BH5" s="635"/>
      <c r="BI5" s="635"/>
      <c r="BJ5" s="635"/>
      <c r="BK5" s="635"/>
      <c r="BL5" s="635"/>
      <c r="BM5" s="635"/>
      <c r="BN5" s="636"/>
      <c r="BO5" s="672">
        <v>95.7</v>
      </c>
      <c r="BP5" s="672"/>
      <c r="BQ5" s="672"/>
      <c r="BR5" s="672"/>
      <c r="BS5" s="673">
        <v>25910</v>
      </c>
      <c r="BT5" s="673"/>
      <c r="BU5" s="673"/>
      <c r="BV5" s="673"/>
      <c r="BW5" s="673"/>
      <c r="BX5" s="673"/>
      <c r="BY5" s="673"/>
      <c r="BZ5" s="673"/>
      <c r="CA5" s="673"/>
      <c r="CB5" s="708"/>
      <c r="CD5" s="686" t="s">
        <v>224</v>
      </c>
      <c r="CE5" s="687"/>
      <c r="CF5" s="687"/>
      <c r="CG5" s="687"/>
      <c r="CH5" s="687"/>
      <c r="CI5" s="687"/>
      <c r="CJ5" s="687"/>
      <c r="CK5" s="687"/>
      <c r="CL5" s="687"/>
      <c r="CM5" s="687"/>
      <c r="CN5" s="687"/>
      <c r="CO5" s="687"/>
      <c r="CP5" s="687"/>
      <c r="CQ5" s="688"/>
      <c r="CR5" s="686" t="s">
        <v>230</v>
      </c>
      <c r="CS5" s="687"/>
      <c r="CT5" s="687"/>
      <c r="CU5" s="687"/>
      <c r="CV5" s="687"/>
      <c r="CW5" s="687"/>
      <c r="CX5" s="687"/>
      <c r="CY5" s="688"/>
      <c r="CZ5" s="686" t="s">
        <v>222</v>
      </c>
      <c r="DA5" s="687"/>
      <c r="DB5" s="687"/>
      <c r="DC5" s="688"/>
      <c r="DD5" s="686" t="s">
        <v>231</v>
      </c>
      <c r="DE5" s="687"/>
      <c r="DF5" s="687"/>
      <c r="DG5" s="687"/>
      <c r="DH5" s="687"/>
      <c r="DI5" s="687"/>
      <c r="DJ5" s="687"/>
      <c r="DK5" s="687"/>
      <c r="DL5" s="687"/>
      <c r="DM5" s="687"/>
      <c r="DN5" s="687"/>
      <c r="DO5" s="687"/>
      <c r="DP5" s="688"/>
      <c r="DQ5" s="686" t="s">
        <v>232</v>
      </c>
      <c r="DR5" s="687"/>
      <c r="DS5" s="687"/>
      <c r="DT5" s="687"/>
      <c r="DU5" s="687"/>
      <c r="DV5" s="687"/>
      <c r="DW5" s="687"/>
      <c r="DX5" s="687"/>
      <c r="DY5" s="687"/>
      <c r="DZ5" s="687"/>
      <c r="EA5" s="687"/>
      <c r="EB5" s="687"/>
      <c r="EC5" s="688"/>
    </row>
    <row r="6" spans="2:143" ht="11.25" customHeight="1" x14ac:dyDescent="0.15">
      <c r="B6" s="631" t="s">
        <v>233</v>
      </c>
      <c r="C6" s="632"/>
      <c r="D6" s="632"/>
      <c r="E6" s="632"/>
      <c r="F6" s="632"/>
      <c r="G6" s="632"/>
      <c r="H6" s="632"/>
      <c r="I6" s="632"/>
      <c r="J6" s="632"/>
      <c r="K6" s="632"/>
      <c r="L6" s="632"/>
      <c r="M6" s="632"/>
      <c r="N6" s="632"/>
      <c r="O6" s="632"/>
      <c r="P6" s="632"/>
      <c r="Q6" s="633"/>
      <c r="R6" s="634">
        <v>233806</v>
      </c>
      <c r="S6" s="635"/>
      <c r="T6" s="635"/>
      <c r="U6" s="635"/>
      <c r="V6" s="635"/>
      <c r="W6" s="635"/>
      <c r="X6" s="635"/>
      <c r="Y6" s="636"/>
      <c r="Z6" s="672">
        <v>1.2</v>
      </c>
      <c r="AA6" s="672"/>
      <c r="AB6" s="672"/>
      <c r="AC6" s="672"/>
      <c r="AD6" s="673">
        <v>233806</v>
      </c>
      <c r="AE6" s="673"/>
      <c r="AF6" s="673"/>
      <c r="AG6" s="673"/>
      <c r="AH6" s="673"/>
      <c r="AI6" s="673"/>
      <c r="AJ6" s="673"/>
      <c r="AK6" s="673"/>
      <c r="AL6" s="637">
        <v>2.5</v>
      </c>
      <c r="AM6" s="638"/>
      <c r="AN6" s="638"/>
      <c r="AO6" s="674"/>
      <c r="AP6" s="631" t="s">
        <v>234</v>
      </c>
      <c r="AQ6" s="632"/>
      <c r="AR6" s="632"/>
      <c r="AS6" s="632"/>
      <c r="AT6" s="632"/>
      <c r="AU6" s="632"/>
      <c r="AV6" s="632"/>
      <c r="AW6" s="632"/>
      <c r="AX6" s="632"/>
      <c r="AY6" s="632"/>
      <c r="AZ6" s="632"/>
      <c r="BA6" s="632"/>
      <c r="BB6" s="632"/>
      <c r="BC6" s="632"/>
      <c r="BD6" s="632"/>
      <c r="BE6" s="632"/>
      <c r="BF6" s="633"/>
      <c r="BG6" s="634">
        <v>2043444</v>
      </c>
      <c r="BH6" s="635"/>
      <c r="BI6" s="635"/>
      <c r="BJ6" s="635"/>
      <c r="BK6" s="635"/>
      <c r="BL6" s="635"/>
      <c r="BM6" s="635"/>
      <c r="BN6" s="636"/>
      <c r="BO6" s="672">
        <v>95.7</v>
      </c>
      <c r="BP6" s="672"/>
      <c r="BQ6" s="672"/>
      <c r="BR6" s="672"/>
      <c r="BS6" s="673">
        <v>25910</v>
      </c>
      <c r="BT6" s="673"/>
      <c r="BU6" s="673"/>
      <c r="BV6" s="673"/>
      <c r="BW6" s="673"/>
      <c r="BX6" s="673"/>
      <c r="BY6" s="673"/>
      <c r="BZ6" s="673"/>
      <c r="CA6" s="673"/>
      <c r="CB6" s="708"/>
      <c r="CD6" s="692" t="s">
        <v>235</v>
      </c>
      <c r="CE6" s="693"/>
      <c r="CF6" s="693"/>
      <c r="CG6" s="693"/>
      <c r="CH6" s="693"/>
      <c r="CI6" s="693"/>
      <c r="CJ6" s="693"/>
      <c r="CK6" s="693"/>
      <c r="CL6" s="693"/>
      <c r="CM6" s="693"/>
      <c r="CN6" s="693"/>
      <c r="CO6" s="693"/>
      <c r="CP6" s="693"/>
      <c r="CQ6" s="694"/>
      <c r="CR6" s="634">
        <v>134375</v>
      </c>
      <c r="CS6" s="635"/>
      <c r="CT6" s="635"/>
      <c r="CU6" s="635"/>
      <c r="CV6" s="635"/>
      <c r="CW6" s="635"/>
      <c r="CX6" s="635"/>
      <c r="CY6" s="636"/>
      <c r="CZ6" s="716">
        <v>0.7</v>
      </c>
      <c r="DA6" s="698"/>
      <c r="DB6" s="698"/>
      <c r="DC6" s="718"/>
      <c r="DD6" s="640" t="s">
        <v>236</v>
      </c>
      <c r="DE6" s="635"/>
      <c r="DF6" s="635"/>
      <c r="DG6" s="635"/>
      <c r="DH6" s="635"/>
      <c r="DI6" s="635"/>
      <c r="DJ6" s="635"/>
      <c r="DK6" s="635"/>
      <c r="DL6" s="635"/>
      <c r="DM6" s="635"/>
      <c r="DN6" s="635"/>
      <c r="DO6" s="635"/>
      <c r="DP6" s="636"/>
      <c r="DQ6" s="640">
        <v>134375</v>
      </c>
      <c r="DR6" s="635"/>
      <c r="DS6" s="635"/>
      <c r="DT6" s="635"/>
      <c r="DU6" s="635"/>
      <c r="DV6" s="635"/>
      <c r="DW6" s="635"/>
      <c r="DX6" s="635"/>
      <c r="DY6" s="635"/>
      <c r="DZ6" s="635"/>
      <c r="EA6" s="635"/>
      <c r="EB6" s="635"/>
      <c r="EC6" s="671"/>
    </row>
    <row r="7" spans="2:143" ht="11.25" customHeight="1" x14ac:dyDescent="0.15">
      <c r="B7" s="631" t="s">
        <v>237</v>
      </c>
      <c r="C7" s="632"/>
      <c r="D7" s="632"/>
      <c r="E7" s="632"/>
      <c r="F7" s="632"/>
      <c r="G7" s="632"/>
      <c r="H7" s="632"/>
      <c r="I7" s="632"/>
      <c r="J7" s="632"/>
      <c r="K7" s="632"/>
      <c r="L7" s="632"/>
      <c r="M7" s="632"/>
      <c r="N7" s="632"/>
      <c r="O7" s="632"/>
      <c r="P7" s="632"/>
      <c r="Q7" s="633"/>
      <c r="R7" s="634">
        <v>824</v>
      </c>
      <c r="S7" s="635"/>
      <c r="T7" s="635"/>
      <c r="U7" s="635"/>
      <c r="V7" s="635"/>
      <c r="W7" s="635"/>
      <c r="X7" s="635"/>
      <c r="Y7" s="636"/>
      <c r="Z7" s="672">
        <v>0</v>
      </c>
      <c r="AA7" s="672"/>
      <c r="AB7" s="672"/>
      <c r="AC7" s="672"/>
      <c r="AD7" s="673">
        <v>824</v>
      </c>
      <c r="AE7" s="673"/>
      <c r="AF7" s="673"/>
      <c r="AG7" s="673"/>
      <c r="AH7" s="673"/>
      <c r="AI7" s="673"/>
      <c r="AJ7" s="673"/>
      <c r="AK7" s="673"/>
      <c r="AL7" s="637">
        <v>0</v>
      </c>
      <c r="AM7" s="638"/>
      <c r="AN7" s="638"/>
      <c r="AO7" s="674"/>
      <c r="AP7" s="631" t="s">
        <v>238</v>
      </c>
      <c r="AQ7" s="632"/>
      <c r="AR7" s="632"/>
      <c r="AS7" s="632"/>
      <c r="AT7" s="632"/>
      <c r="AU7" s="632"/>
      <c r="AV7" s="632"/>
      <c r="AW7" s="632"/>
      <c r="AX7" s="632"/>
      <c r="AY7" s="632"/>
      <c r="AZ7" s="632"/>
      <c r="BA7" s="632"/>
      <c r="BB7" s="632"/>
      <c r="BC7" s="632"/>
      <c r="BD7" s="632"/>
      <c r="BE7" s="632"/>
      <c r="BF7" s="633"/>
      <c r="BG7" s="634">
        <v>941225</v>
      </c>
      <c r="BH7" s="635"/>
      <c r="BI7" s="635"/>
      <c r="BJ7" s="635"/>
      <c r="BK7" s="635"/>
      <c r="BL7" s="635"/>
      <c r="BM7" s="635"/>
      <c r="BN7" s="636"/>
      <c r="BO7" s="672">
        <v>44.1</v>
      </c>
      <c r="BP7" s="672"/>
      <c r="BQ7" s="672"/>
      <c r="BR7" s="672"/>
      <c r="BS7" s="673">
        <v>25910</v>
      </c>
      <c r="BT7" s="673"/>
      <c r="BU7" s="673"/>
      <c r="BV7" s="673"/>
      <c r="BW7" s="673"/>
      <c r="BX7" s="673"/>
      <c r="BY7" s="673"/>
      <c r="BZ7" s="673"/>
      <c r="CA7" s="673"/>
      <c r="CB7" s="708"/>
      <c r="CD7" s="631" t="s">
        <v>239</v>
      </c>
      <c r="CE7" s="632"/>
      <c r="CF7" s="632"/>
      <c r="CG7" s="632"/>
      <c r="CH7" s="632"/>
      <c r="CI7" s="632"/>
      <c r="CJ7" s="632"/>
      <c r="CK7" s="632"/>
      <c r="CL7" s="632"/>
      <c r="CM7" s="632"/>
      <c r="CN7" s="632"/>
      <c r="CO7" s="632"/>
      <c r="CP7" s="632"/>
      <c r="CQ7" s="633"/>
      <c r="CR7" s="634">
        <v>5354835</v>
      </c>
      <c r="CS7" s="635"/>
      <c r="CT7" s="635"/>
      <c r="CU7" s="635"/>
      <c r="CV7" s="635"/>
      <c r="CW7" s="635"/>
      <c r="CX7" s="635"/>
      <c r="CY7" s="636"/>
      <c r="CZ7" s="672">
        <v>26.9</v>
      </c>
      <c r="DA7" s="672"/>
      <c r="DB7" s="672"/>
      <c r="DC7" s="672"/>
      <c r="DD7" s="640">
        <v>3358039</v>
      </c>
      <c r="DE7" s="635"/>
      <c r="DF7" s="635"/>
      <c r="DG7" s="635"/>
      <c r="DH7" s="635"/>
      <c r="DI7" s="635"/>
      <c r="DJ7" s="635"/>
      <c r="DK7" s="635"/>
      <c r="DL7" s="635"/>
      <c r="DM7" s="635"/>
      <c r="DN7" s="635"/>
      <c r="DO7" s="635"/>
      <c r="DP7" s="636"/>
      <c r="DQ7" s="640">
        <v>1430819</v>
      </c>
      <c r="DR7" s="635"/>
      <c r="DS7" s="635"/>
      <c r="DT7" s="635"/>
      <c r="DU7" s="635"/>
      <c r="DV7" s="635"/>
      <c r="DW7" s="635"/>
      <c r="DX7" s="635"/>
      <c r="DY7" s="635"/>
      <c r="DZ7" s="635"/>
      <c r="EA7" s="635"/>
      <c r="EB7" s="635"/>
      <c r="EC7" s="671"/>
    </row>
    <row r="8" spans="2:143" ht="11.25" customHeight="1" x14ac:dyDescent="0.15">
      <c r="B8" s="631" t="s">
        <v>240</v>
      </c>
      <c r="C8" s="632"/>
      <c r="D8" s="632"/>
      <c r="E8" s="632"/>
      <c r="F8" s="632"/>
      <c r="G8" s="632"/>
      <c r="H8" s="632"/>
      <c r="I8" s="632"/>
      <c r="J8" s="632"/>
      <c r="K8" s="632"/>
      <c r="L8" s="632"/>
      <c r="M8" s="632"/>
      <c r="N8" s="632"/>
      <c r="O8" s="632"/>
      <c r="P8" s="632"/>
      <c r="Q8" s="633"/>
      <c r="R8" s="634">
        <v>6047</v>
      </c>
      <c r="S8" s="635"/>
      <c r="T8" s="635"/>
      <c r="U8" s="635"/>
      <c r="V8" s="635"/>
      <c r="W8" s="635"/>
      <c r="X8" s="635"/>
      <c r="Y8" s="636"/>
      <c r="Z8" s="672">
        <v>0</v>
      </c>
      <c r="AA8" s="672"/>
      <c r="AB8" s="672"/>
      <c r="AC8" s="672"/>
      <c r="AD8" s="673">
        <v>6047</v>
      </c>
      <c r="AE8" s="673"/>
      <c r="AF8" s="673"/>
      <c r="AG8" s="673"/>
      <c r="AH8" s="673"/>
      <c r="AI8" s="673"/>
      <c r="AJ8" s="673"/>
      <c r="AK8" s="673"/>
      <c r="AL8" s="637">
        <v>0.1</v>
      </c>
      <c r="AM8" s="638"/>
      <c r="AN8" s="638"/>
      <c r="AO8" s="674"/>
      <c r="AP8" s="631" t="s">
        <v>241</v>
      </c>
      <c r="AQ8" s="632"/>
      <c r="AR8" s="632"/>
      <c r="AS8" s="632"/>
      <c r="AT8" s="632"/>
      <c r="AU8" s="632"/>
      <c r="AV8" s="632"/>
      <c r="AW8" s="632"/>
      <c r="AX8" s="632"/>
      <c r="AY8" s="632"/>
      <c r="AZ8" s="632"/>
      <c r="BA8" s="632"/>
      <c r="BB8" s="632"/>
      <c r="BC8" s="632"/>
      <c r="BD8" s="632"/>
      <c r="BE8" s="632"/>
      <c r="BF8" s="633"/>
      <c r="BG8" s="634">
        <v>32760</v>
      </c>
      <c r="BH8" s="635"/>
      <c r="BI8" s="635"/>
      <c r="BJ8" s="635"/>
      <c r="BK8" s="635"/>
      <c r="BL8" s="635"/>
      <c r="BM8" s="635"/>
      <c r="BN8" s="636"/>
      <c r="BO8" s="672">
        <v>1.5</v>
      </c>
      <c r="BP8" s="672"/>
      <c r="BQ8" s="672"/>
      <c r="BR8" s="672"/>
      <c r="BS8" s="673" t="s">
        <v>236</v>
      </c>
      <c r="BT8" s="673"/>
      <c r="BU8" s="673"/>
      <c r="BV8" s="673"/>
      <c r="BW8" s="673"/>
      <c r="BX8" s="673"/>
      <c r="BY8" s="673"/>
      <c r="BZ8" s="673"/>
      <c r="CA8" s="673"/>
      <c r="CB8" s="708"/>
      <c r="CD8" s="631" t="s">
        <v>242</v>
      </c>
      <c r="CE8" s="632"/>
      <c r="CF8" s="632"/>
      <c r="CG8" s="632"/>
      <c r="CH8" s="632"/>
      <c r="CI8" s="632"/>
      <c r="CJ8" s="632"/>
      <c r="CK8" s="632"/>
      <c r="CL8" s="632"/>
      <c r="CM8" s="632"/>
      <c r="CN8" s="632"/>
      <c r="CO8" s="632"/>
      <c r="CP8" s="632"/>
      <c r="CQ8" s="633"/>
      <c r="CR8" s="634">
        <v>4243357</v>
      </c>
      <c r="CS8" s="635"/>
      <c r="CT8" s="635"/>
      <c r="CU8" s="635"/>
      <c r="CV8" s="635"/>
      <c r="CW8" s="635"/>
      <c r="CX8" s="635"/>
      <c r="CY8" s="636"/>
      <c r="CZ8" s="672">
        <v>21.3</v>
      </c>
      <c r="DA8" s="672"/>
      <c r="DB8" s="672"/>
      <c r="DC8" s="672"/>
      <c r="DD8" s="640">
        <v>98</v>
      </c>
      <c r="DE8" s="635"/>
      <c r="DF8" s="635"/>
      <c r="DG8" s="635"/>
      <c r="DH8" s="635"/>
      <c r="DI8" s="635"/>
      <c r="DJ8" s="635"/>
      <c r="DK8" s="635"/>
      <c r="DL8" s="635"/>
      <c r="DM8" s="635"/>
      <c r="DN8" s="635"/>
      <c r="DO8" s="635"/>
      <c r="DP8" s="636"/>
      <c r="DQ8" s="640">
        <v>1844394</v>
      </c>
      <c r="DR8" s="635"/>
      <c r="DS8" s="635"/>
      <c r="DT8" s="635"/>
      <c r="DU8" s="635"/>
      <c r="DV8" s="635"/>
      <c r="DW8" s="635"/>
      <c r="DX8" s="635"/>
      <c r="DY8" s="635"/>
      <c r="DZ8" s="635"/>
      <c r="EA8" s="635"/>
      <c r="EB8" s="635"/>
      <c r="EC8" s="671"/>
    </row>
    <row r="9" spans="2:143" ht="11.25" customHeight="1" x14ac:dyDescent="0.15">
      <c r="B9" s="631" t="s">
        <v>243</v>
      </c>
      <c r="C9" s="632"/>
      <c r="D9" s="632"/>
      <c r="E9" s="632"/>
      <c r="F9" s="632"/>
      <c r="G9" s="632"/>
      <c r="H9" s="632"/>
      <c r="I9" s="632"/>
      <c r="J9" s="632"/>
      <c r="K9" s="632"/>
      <c r="L9" s="632"/>
      <c r="M9" s="632"/>
      <c r="N9" s="632"/>
      <c r="O9" s="632"/>
      <c r="P9" s="632"/>
      <c r="Q9" s="633"/>
      <c r="R9" s="634">
        <v>4886</v>
      </c>
      <c r="S9" s="635"/>
      <c r="T9" s="635"/>
      <c r="U9" s="635"/>
      <c r="V9" s="635"/>
      <c r="W9" s="635"/>
      <c r="X9" s="635"/>
      <c r="Y9" s="636"/>
      <c r="Z9" s="672">
        <v>0</v>
      </c>
      <c r="AA9" s="672"/>
      <c r="AB9" s="672"/>
      <c r="AC9" s="672"/>
      <c r="AD9" s="673">
        <v>4886</v>
      </c>
      <c r="AE9" s="673"/>
      <c r="AF9" s="673"/>
      <c r="AG9" s="673"/>
      <c r="AH9" s="673"/>
      <c r="AI9" s="673"/>
      <c r="AJ9" s="673"/>
      <c r="AK9" s="673"/>
      <c r="AL9" s="637">
        <v>0.1</v>
      </c>
      <c r="AM9" s="638"/>
      <c r="AN9" s="638"/>
      <c r="AO9" s="674"/>
      <c r="AP9" s="631" t="s">
        <v>244</v>
      </c>
      <c r="AQ9" s="632"/>
      <c r="AR9" s="632"/>
      <c r="AS9" s="632"/>
      <c r="AT9" s="632"/>
      <c r="AU9" s="632"/>
      <c r="AV9" s="632"/>
      <c r="AW9" s="632"/>
      <c r="AX9" s="632"/>
      <c r="AY9" s="632"/>
      <c r="AZ9" s="632"/>
      <c r="BA9" s="632"/>
      <c r="BB9" s="632"/>
      <c r="BC9" s="632"/>
      <c r="BD9" s="632"/>
      <c r="BE9" s="632"/>
      <c r="BF9" s="633"/>
      <c r="BG9" s="634">
        <v>789112</v>
      </c>
      <c r="BH9" s="635"/>
      <c r="BI9" s="635"/>
      <c r="BJ9" s="635"/>
      <c r="BK9" s="635"/>
      <c r="BL9" s="635"/>
      <c r="BM9" s="635"/>
      <c r="BN9" s="636"/>
      <c r="BO9" s="672">
        <v>37</v>
      </c>
      <c r="BP9" s="672"/>
      <c r="BQ9" s="672"/>
      <c r="BR9" s="672"/>
      <c r="BS9" s="673" t="s">
        <v>236</v>
      </c>
      <c r="BT9" s="673"/>
      <c r="BU9" s="673"/>
      <c r="BV9" s="673"/>
      <c r="BW9" s="673"/>
      <c r="BX9" s="673"/>
      <c r="BY9" s="673"/>
      <c r="BZ9" s="673"/>
      <c r="CA9" s="673"/>
      <c r="CB9" s="708"/>
      <c r="CD9" s="631" t="s">
        <v>245</v>
      </c>
      <c r="CE9" s="632"/>
      <c r="CF9" s="632"/>
      <c r="CG9" s="632"/>
      <c r="CH9" s="632"/>
      <c r="CI9" s="632"/>
      <c r="CJ9" s="632"/>
      <c r="CK9" s="632"/>
      <c r="CL9" s="632"/>
      <c r="CM9" s="632"/>
      <c r="CN9" s="632"/>
      <c r="CO9" s="632"/>
      <c r="CP9" s="632"/>
      <c r="CQ9" s="633"/>
      <c r="CR9" s="634">
        <v>2065453</v>
      </c>
      <c r="CS9" s="635"/>
      <c r="CT9" s="635"/>
      <c r="CU9" s="635"/>
      <c r="CV9" s="635"/>
      <c r="CW9" s="635"/>
      <c r="CX9" s="635"/>
      <c r="CY9" s="636"/>
      <c r="CZ9" s="672">
        <v>10.4</v>
      </c>
      <c r="DA9" s="672"/>
      <c r="DB9" s="672"/>
      <c r="DC9" s="672"/>
      <c r="DD9" s="640">
        <v>8319</v>
      </c>
      <c r="DE9" s="635"/>
      <c r="DF9" s="635"/>
      <c r="DG9" s="635"/>
      <c r="DH9" s="635"/>
      <c r="DI9" s="635"/>
      <c r="DJ9" s="635"/>
      <c r="DK9" s="635"/>
      <c r="DL9" s="635"/>
      <c r="DM9" s="635"/>
      <c r="DN9" s="635"/>
      <c r="DO9" s="635"/>
      <c r="DP9" s="636"/>
      <c r="DQ9" s="640">
        <v>1569450</v>
      </c>
      <c r="DR9" s="635"/>
      <c r="DS9" s="635"/>
      <c r="DT9" s="635"/>
      <c r="DU9" s="635"/>
      <c r="DV9" s="635"/>
      <c r="DW9" s="635"/>
      <c r="DX9" s="635"/>
      <c r="DY9" s="635"/>
      <c r="DZ9" s="635"/>
      <c r="EA9" s="635"/>
      <c r="EB9" s="635"/>
      <c r="EC9" s="671"/>
    </row>
    <row r="10" spans="2:143" ht="11.25" customHeight="1" x14ac:dyDescent="0.15">
      <c r="B10" s="631" t="s">
        <v>246</v>
      </c>
      <c r="C10" s="632"/>
      <c r="D10" s="632"/>
      <c r="E10" s="632"/>
      <c r="F10" s="632"/>
      <c r="G10" s="632"/>
      <c r="H10" s="632"/>
      <c r="I10" s="632"/>
      <c r="J10" s="632"/>
      <c r="K10" s="632"/>
      <c r="L10" s="632"/>
      <c r="M10" s="632"/>
      <c r="N10" s="632"/>
      <c r="O10" s="632"/>
      <c r="P10" s="632"/>
      <c r="Q10" s="633"/>
      <c r="R10" s="634" t="s">
        <v>236</v>
      </c>
      <c r="S10" s="635"/>
      <c r="T10" s="635"/>
      <c r="U10" s="635"/>
      <c r="V10" s="635"/>
      <c r="W10" s="635"/>
      <c r="X10" s="635"/>
      <c r="Y10" s="636"/>
      <c r="Z10" s="672" t="s">
        <v>140</v>
      </c>
      <c r="AA10" s="672"/>
      <c r="AB10" s="672"/>
      <c r="AC10" s="672"/>
      <c r="AD10" s="673" t="s">
        <v>236</v>
      </c>
      <c r="AE10" s="673"/>
      <c r="AF10" s="673"/>
      <c r="AG10" s="673"/>
      <c r="AH10" s="673"/>
      <c r="AI10" s="673"/>
      <c r="AJ10" s="673"/>
      <c r="AK10" s="673"/>
      <c r="AL10" s="637" t="s">
        <v>140</v>
      </c>
      <c r="AM10" s="638"/>
      <c r="AN10" s="638"/>
      <c r="AO10" s="674"/>
      <c r="AP10" s="631" t="s">
        <v>247</v>
      </c>
      <c r="AQ10" s="632"/>
      <c r="AR10" s="632"/>
      <c r="AS10" s="632"/>
      <c r="AT10" s="632"/>
      <c r="AU10" s="632"/>
      <c r="AV10" s="632"/>
      <c r="AW10" s="632"/>
      <c r="AX10" s="632"/>
      <c r="AY10" s="632"/>
      <c r="AZ10" s="632"/>
      <c r="BA10" s="632"/>
      <c r="BB10" s="632"/>
      <c r="BC10" s="632"/>
      <c r="BD10" s="632"/>
      <c r="BE10" s="632"/>
      <c r="BF10" s="633"/>
      <c r="BG10" s="634">
        <v>68372</v>
      </c>
      <c r="BH10" s="635"/>
      <c r="BI10" s="635"/>
      <c r="BJ10" s="635"/>
      <c r="BK10" s="635"/>
      <c r="BL10" s="635"/>
      <c r="BM10" s="635"/>
      <c r="BN10" s="636"/>
      <c r="BO10" s="672">
        <v>3.2</v>
      </c>
      <c r="BP10" s="672"/>
      <c r="BQ10" s="672"/>
      <c r="BR10" s="672"/>
      <c r="BS10" s="673">
        <v>11383</v>
      </c>
      <c r="BT10" s="673"/>
      <c r="BU10" s="673"/>
      <c r="BV10" s="673"/>
      <c r="BW10" s="673"/>
      <c r="BX10" s="673"/>
      <c r="BY10" s="673"/>
      <c r="BZ10" s="673"/>
      <c r="CA10" s="673"/>
      <c r="CB10" s="708"/>
      <c r="CD10" s="631" t="s">
        <v>248</v>
      </c>
      <c r="CE10" s="632"/>
      <c r="CF10" s="632"/>
      <c r="CG10" s="632"/>
      <c r="CH10" s="632"/>
      <c r="CI10" s="632"/>
      <c r="CJ10" s="632"/>
      <c r="CK10" s="632"/>
      <c r="CL10" s="632"/>
      <c r="CM10" s="632"/>
      <c r="CN10" s="632"/>
      <c r="CO10" s="632"/>
      <c r="CP10" s="632"/>
      <c r="CQ10" s="633"/>
      <c r="CR10" s="634">
        <v>25359</v>
      </c>
      <c r="CS10" s="635"/>
      <c r="CT10" s="635"/>
      <c r="CU10" s="635"/>
      <c r="CV10" s="635"/>
      <c r="CW10" s="635"/>
      <c r="CX10" s="635"/>
      <c r="CY10" s="636"/>
      <c r="CZ10" s="672">
        <v>0.1</v>
      </c>
      <c r="DA10" s="672"/>
      <c r="DB10" s="672"/>
      <c r="DC10" s="672"/>
      <c r="DD10" s="640" t="s">
        <v>140</v>
      </c>
      <c r="DE10" s="635"/>
      <c r="DF10" s="635"/>
      <c r="DG10" s="635"/>
      <c r="DH10" s="635"/>
      <c r="DI10" s="635"/>
      <c r="DJ10" s="635"/>
      <c r="DK10" s="635"/>
      <c r="DL10" s="635"/>
      <c r="DM10" s="635"/>
      <c r="DN10" s="635"/>
      <c r="DO10" s="635"/>
      <c r="DP10" s="636"/>
      <c r="DQ10" s="640">
        <v>19152</v>
      </c>
      <c r="DR10" s="635"/>
      <c r="DS10" s="635"/>
      <c r="DT10" s="635"/>
      <c r="DU10" s="635"/>
      <c r="DV10" s="635"/>
      <c r="DW10" s="635"/>
      <c r="DX10" s="635"/>
      <c r="DY10" s="635"/>
      <c r="DZ10" s="635"/>
      <c r="EA10" s="635"/>
      <c r="EB10" s="635"/>
      <c r="EC10" s="671"/>
    </row>
    <row r="11" spans="2:143" ht="11.25" customHeight="1" x14ac:dyDescent="0.15">
      <c r="B11" s="631" t="s">
        <v>249</v>
      </c>
      <c r="C11" s="632"/>
      <c r="D11" s="632"/>
      <c r="E11" s="632"/>
      <c r="F11" s="632"/>
      <c r="G11" s="632"/>
      <c r="H11" s="632"/>
      <c r="I11" s="632"/>
      <c r="J11" s="632"/>
      <c r="K11" s="632"/>
      <c r="L11" s="632"/>
      <c r="M11" s="632"/>
      <c r="N11" s="632"/>
      <c r="O11" s="632"/>
      <c r="P11" s="632"/>
      <c r="Q11" s="633"/>
      <c r="R11" s="634">
        <v>537363</v>
      </c>
      <c r="S11" s="635"/>
      <c r="T11" s="635"/>
      <c r="U11" s="635"/>
      <c r="V11" s="635"/>
      <c r="W11" s="635"/>
      <c r="X11" s="635"/>
      <c r="Y11" s="636"/>
      <c r="Z11" s="637">
        <v>2.7</v>
      </c>
      <c r="AA11" s="638"/>
      <c r="AB11" s="638"/>
      <c r="AC11" s="639"/>
      <c r="AD11" s="640">
        <v>537363</v>
      </c>
      <c r="AE11" s="635"/>
      <c r="AF11" s="635"/>
      <c r="AG11" s="635"/>
      <c r="AH11" s="635"/>
      <c r="AI11" s="635"/>
      <c r="AJ11" s="635"/>
      <c r="AK11" s="636"/>
      <c r="AL11" s="637">
        <v>5.8</v>
      </c>
      <c r="AM11" s="638"/>
      <c r="AN11" s="638"/>
      <c r="AO11" s="674"/>
      <c r="AP11" s="631" t="s">
        <v>250</v>
      </c>
      <c r="AQ11" s="632"/>
      <c r="AR11" s="632"/>
      <c r="AS11" s="632"/>
      <c r="AT11" s="632"/>
      <c r="AU11" s="632"/>
      <c r="AV11" s="632"/>
      <c r="AW11" s="632"/>
      <c r="AX11" s="632"/>
      <c r="AY11" s="632"/>
      <c r="AZ11" s="632"/>
      <c r="BA11" s="632"/>
      <c r="BB11" s="632"/>
      <c r="BC11" s="632"/>
      <c r="BD11" s="632"/>
      <c r="BE11" s="632"/>
      <c r="BF11" s="633"/>
      <c r="BG11" s="634">
        <v>50981</v>
      </c>
      <c r="BH11" s="635"/>
      <c r="BI11" s="635"/>
      <c r="BJ11" s="635"/>
      <c r="BK11" s="635"/>
      <c r="BL11" s="635"/>
      <c r="BM11" s="635"/>
      <c r="BN11" s="636"/>
      <c r="BO11" s="672">
        <v>2.4</v>
      </c>
      <c r="BP11" s="672"/>
      <c r="BQ11" s="672"/>
      <c r="BR11" s="672"/>
      <c r="BS11" s="673">
        <v>14527</v>
      </c>
      <c r="BT11" s="673"/>
      <c r="BU11" s="673"/>
      <c r="BV11" s="673"/>
      <c r="BW11" s="673"/>
      <c r="BX11" s="673"/>
      <c r="BY11" s="673"/>
      <c r="BZ11" s="673"/>
      <c r="CA11" s="673"/>
      <c r="CB11" s="708"/>
      <c r="CD11" s="631" t="s">
        <v>251</v>
      </c>
      <c r="CE11" s="632"/>
      <c r="CF11" s="632"/>
      <c r="CG11" s="632"/>
      <c r="CH11" s="632"/>
      <c r="CI11" s="632"/>
      <c r="CJ11" s="632"/>
      <c r="CK11" s="632"/>
      <c r="CL11" s="632"/>
      <c r="CM11" s="632"/>
      <c r="CN11" s="632"/>
      <c r="CO11" s="632"/>
      <c r="CP11" s="632"/>
      <c r="CQ11" s="633"/>
      <c r="CR11" s="634">
        <v>1751816</v>
      </c>
      <c r="CS11" s="635"/>
      <c r="CT11" s="635"/>
      <c r="CU11" s="635"/>
      <c r="CV11" s="635"/>
      <c r="CW11" s="635"/>
      <c r="CX11" s="635"/>
      <c r="CY11" s="636"/>
      <c r="CZ11" s="672">
        <v>8.8000000000000007</v>
      </c>
      <c r="DA11" s="672"/>
      <c r="DB11" s="672"/>
      <c r="DC11" s="672"/>
      <c r="DD11" s="640">
        <v>120523</v>
      </c>
      <c r="DE11" s="635"/>
      <c r="DF11" s="635"/>
      <c r="DG11" s="635"/>
      <c r="DH11" s="635"/>
      <c r="DI11" s="635"/>
      <c r="DJ11" s="635"/>
      <c r="DK11" s="635"/>
      <c r="DL11" s="635"/>
      <c r="DM11" s="635"/>
      <c r="DN11" s="635"/>
      <c r="DO11" s="635"/>
      <c r="DP11" s="636"/>
      <c r="DQ11" s="640">
        <v>616547</v>
      </c>
      <c r="DR11" s="635"/>
      <c r="DS11" s="635"/>
      <c r="DT11" s="635"/>
      <c r="DU11" s="635"/>
      <c r="DV11" s="635"/>
      <c r="DW11" s="635"/>
      <c r="DX11" s="635"/>
      <c r="DY11" s="635"/>
      <c r="DZ11" s="635"/>
      <c r="EA11" s="635"/>
      <c r="EB11" s="635"/>
      <c r="EC11" s="671"/>
    </row>
    <row r="12" spans="2:143" ht="11.25" customHeight="1" x14ac:dyDescent="0.15">
      <c r="B12" s="631" t="s">
        <v>252</v>
      </c>
      <c r="C12" s="632"/>
      <c r="D12" s="632"/>
      <c r="E12" s="632"/>
      <c r="F12" s="632"/>
      <c r="G12" s="632"/>
      <c r="H12" s="632"/>
      <c r="I12" s="632"/>
      <c r="J12" s="632"/>
      <c r="K12" s="632"/>
      <c r="L12" s="632"/>
      <c r="M12" s="632"/>
      <c r="N12" s="632"/>
      <c r="O12" s="632"/>
      <c r="P12" s="632"/>
      <c r="Q12" s="633"/>
      <c r="R12" s="634">
        <v>750</v>
      </c>
      <c r="S12" s="635"/>
      <c r="T12" s="635"/>
      <c r="U12" s="635"/>
      <c r="V12" s="635"/>
      <c r="W12" s="635"/>
      <c r="X12" s="635"/>
      <c r="Y12" s="636"/>
      <c r="Z12" s="672">
        <v>0</v>
      </c>
      <c r="AA12" s="672"/>
      <c r="AB12" s="672"/>
      <c r="AC12" s="672"/>
      <c r="AD12" s="673">
        <v>750</v>
      </c>
      <c r="AE12" s="673"/>
      <c r="AF12" s="673"/>
      <c r="AG12" s="673"/>
      <c r="AH12" s="673"/>
      <c r="AI12" s="673"/>
      <c r="AJ12" s="673"/>
      <c r="AK12" s="673"/>
      <c r="AL12" s="637">
        <v>0</v>
      </c>
      <c r="AM12" s="638"/>
      <c r="AN12" s="638"/>
      <c r="AO12" s="674"/>
      <c r="AP12" s="631" t="s">
        <v>253</v>
      </c>
      <c r="AQ12" s="632"/>
      <c r="AR12" s="632"/>
      <c r="AS12" s="632"/>
      <c r="AT12" s="632"/>
      <c r="AU12" s="632"/>
      <c r="AV12" s="632"/>
      <c r="AW12" s="632"/>
      <c r="AX12" s="632"/>
      <c r="AY12" s="632"/>
      <c r="AZ12" s="632"/>
      <c r="BA12" s="632"/>
      <c r="BB12" s="632"/>
      <c r="BC12" s="632"/>
      <c r="BD12" s="632"/>
      <c r="BE12" s="632"/>
      <c r="BF12" s="633"/>
      <c r="BG12" s="634">
        <v>841534</v>
      </c>
      <c r="BH12" s="635"/>
      <c r="BI12" s="635"/>
      <c r="BJ12" s="635"/>
      <c r="BK12" s="635"/>
      <c r="BL12" s="635"/>
      <c r="BM12" s="635"/>
      <c r="BN12" s="636"/>
      <c r="BO12" s="672">
        <v>39.4</v>
      </c>
      <c r="BP12" s="672"/>
      <c r="BQ12" s="672"/>
      <c r="BR12" s="672"/>
      <c r="BS12" s="673" t="s">
        <v>236</v>
      </c>
      <c r="BT12" s="673"/>
      <c r="BU12" s="673"/>
      <c r="BV12" s="673"/>
      <c r="BW12" s="673"/>
      <c r="BX12" s="673"/>
      <c r="BY12" s="673"/>
      <c r="BZ12" s="673"/>
      <c r="CA12" s="673"/>
      <c r="CB12" s="708"/>
      <c r="CD12" s="631" t="s">
        <v>254</v>
      </c>
      <c r="CE12" s="632"/>
      <c r="CF12" s="632"/>
      <c r="CG12" s="632"/>
      <c r="CH12" s="632"/>
      <c r="CI12" s="632"/>
      <c r="CJ12" s="632"/>
      <c r="CK12" s="632"/>
      <c r="CL12" s="632"/>
      <c r="CM12" s="632"/>
      <c r="CN12" s="632"/>
      <c r="CO12" s="632"/>
      <c r="CP12" s="632"/>
      <c r="CQ12" s="633"/>
      <c r="CR12" s="634">
        <v>459173</v>
      </c>
      <c r="CS12" s="635"/>
      <c r="CT12" s="635"/>
      <c r="CU12" s="635"/>
      <c r="CV12" s="635"/>
      <c r="CW12" s="635"/>
      <c r="CX12" s="635"/>
      <c r="CY12" s="636"/>
      <c r="CZ12" s="672">
        <v>2.2999999999999998</v>
      </c>
      <c r="DA12" s="672"/>
      <c r="DB12" s="672"/>
      <c r="DC12" s="672"/>
      <c r="DD12" s="640" t="s">
        <v>236</v>
      </c>
      <c r="DE12" s="635"/>
      <c r="DF12" s="635"/>
      <c r="DG12" s="635"/>
      <c r="DH12" s="635"/>
      <c r="DI12" s="635"/>
      <c r="DJ12" s="635"/>
      <c r="DK12" s="635"/>
      <c r="DL12" s="635"/>
      <c r="DM12" s="635"/>
      <c r="DN12" s="635"/>
      <c r="DO12" s="635"/>
      <c r="DP12" s="636"/>
      <c r="DQ12" s="640">
        <v>264099</v>
      </c>
      <c r="DR12" s="635"/>
      <c r="DS12" s="635"/>
      <c r="DT12" s="635"/>
      <c r="DU12" s="635"/>
      <c r="DV12" s="635"/>
      <c r="DW12" s="635"/>
      <c r="DX12" s="635"/>
      <c r="DY12" s="635"/>
      <c r="DZ12" s="635"/>
      <c r="EA12" s="635"/>
      <c r="EB12" s="635"/>
      <c r="EC12" s="671"/>
    </row>
    <row r="13" spans="2:143" ht="11.25" customHeight="1" x14ac:dyDescent="0.15">
      <c r="B13" s="631" t="s">
        <v>255</v>
      </c>
      <c r="C13" s="632"/>
      <c r="D13" s="632"/>
      <c r="E13" s="632"/>
      <c r="F13" s="632"/>
      <c r="G13" s="632"/>
      <c r="H13" s="632"/>
      <c r="I13" s="632"/>
      <c r="J13" s="632"/>
      <c r="K13" s="632"/>
      <c r="L13" s="632"/>
      <c r="M13" s="632"/>
      <c r="N13" s="632"/>
      <c r="O13" s="632"/>
      <c r="P13" s="632"/>
      <c r="Q13" s="633"/>
      <c r="R13" s="634" t="s">
        <v>236</v>
      </c>
      <c r="S13" s="635"/>
      <c r="T13" s="635"/>
      <c r="U13" s="635"/>
      <c r="V13" s="635"/>
      <c r="W13" s="635"/>
      <c r="X13" s="635"/>
      <c r="Y13" s="636"/>
      <c r="Z13" s="672" t="s">
        <v>236</v>
      </c>
      <c r="AA13" s="672"/>
      <c r="AB13" s="672"/>
      <c r="AC13" s="672"/>
      <c r="AD13" s="673" t="s">
        <v>236</v>
      </c>
      <c r="AE13" s="673"/>
      <c r="AF13" s="673"/>
      <c r="AG13" s="673"/>
      <c r="AH13" s="673"/>
      <c r="AI13" s="673"/>
      <c r="AJ13" s="673"/>
      <c r="AK13" s="673"/>
      <c r="AL13" s="637" t="s">
        <v>236</v>
      </c>
      <c r="AM13" s="638"/>
      <c r="AN13" s="638"/>
      <c r="AO13" s="674"/>
      <c r="AP13" s="631" t="s">
        <v>256</v>
      </c>
      <c r="AQ13" s="632"/>
      <c r="AR13" s="632"/>
      <c r="AS13" s="632"/>
      <c r="AT13" s="632"/>
      <c r="AU13" s="632"/>
      <c r="AV13" s="632"/>
      <c r="AW13" s="632"/>
      <c r="AX13" s="632"/>
      <c r="AY13" s="632"/>
      <c r="AZ13" s="632"/>
      <c r="BA13" s="632"/>
      <c r="BB13" s="632"/>
      <c r="BC13" s="632"/>
      <c r="BD13" s="632"/>
      <c r="BE13" s="632"/>
      <c r="BF13" s="633"/>
      <c r="BG13" s="634">
        <v>815231</v>
      </c>
      <c r="BH13" s="635"/>
      <c r="BI13" s="635"/>
      <c r="BJ13" s="635"/>
      <c r="BK13" s="635"/>
      <c r="BL13" s="635"/>
      <c r="BM13" s="635"/>
      <c r="BN13" s="636"/>
      <c r="BO13" s="672">
        <v>38.200000000000003</v>
      </c>
      <c r="BP13" s="672"/>
      <c r="BQ13" s="672"/>
      <c r="BR13" s="672"/>
      <c r="BS13" s="673" t="s">
        <v>236</v>
      </c>
      <c r="BT13" s="673"/>
      <c r="BU13" s="673"/>
      <c r="BV13" s="673"/>
      <c r="BW13" s="673"/>
      <c r="BX13" s="673"/>
      <c r="BY13" s="673"/>
      <c r="BZ13" s="673"/>
      <c r="CA13" s="673"/>
      <c r="CB13" s="708"/>
      <c r="CD13" s="631" t="s">
        <v>257</v>
      </c>
      <c r="CE13" s="632"/>
      <c r="CF13" s="632"/>
      <c r="CG13" s="632"/>
      <c r="CH13" s="632"/>
      <c r="CI13" s="632"/>
      <c r="CJ13" s="632"/>
      <c r="CK13" s="632"/>
      <c r="CL13" s="632"/>
      <c r="CM13" s="632"/>
      <c r="CN13" s="632"/>
      <c r="CO13" s="632"/>
      <c r="CP13" s="632"/>
      <c r="CQ13" s="633"/>
      <c r="CR13" s="634">
        <v>1948427</v>
      </c>
      <c r="CS13" s="635"/>
      <c r="CT13" s="635"/>
      <c r="CU13" s="635"/>
      <c r="CV13" s="635"/>
      <c r="CW13" s="635"/>
      <c r="CX13" s="635"/>
      <c r="CY13" s="636"/>
      <c r="CZ13" s="672">
        <v>9.8000000000000007</v>
      </c>
      <c r="DA13" s="672"/>
      <c r="DB13" s="672"/>
      <c r="DC13" s="672"/>
      <c r="DD13" s="640">
        <v>648038</v>
      </c>
      <c r="DE13" s="635"/>
      <c r="DF13" s="635"/>
      <c r="DG13" s="635"/>
      <c r="DH13" s="635"/>
      <c r="DI13" s="635"/>
      <c r="DJ13" s="635"/>
      <c r="DK13" s="635"/>
      <c r="DL13" s="635"/>
      <c r="DM13" s="635"/>
      <c r="DN13" s="635"/>
      <c r="DO13" s="635"/>
      <c r="DP13" s="636"/>
      <c r="DQ13" s="640">
        <v>1229200</v>
      </c>
      <c r="DR13" s="635"/>
      <c r="DS13" s="635"/>
      <c r="DT13" s="635"/>
      <c r="DU13" s="635"/>
      <c r="DV13" s="635"/>
      <c r="DW13" s="635"/>
      <c r="DX13" s="635"/>
      <c r="DY13" s="635"/>
      <c r="DZ13" s="635"/>
      <c r="EA13" s="635"/>
      <c r="EB13" s="635"/>
      <c r="EC13" s="671"/>
    </row>
    <row r="14" spans="2:143" ht="11.25" customHeight="1" x14ac:dyDescent="0.15">
      <c r="B14" s="631" t="s">
        <v>258</v>
      </c>
      <c r="C14" s="632"/>
      <c r="D14" s="632"/>
      <c r="E14" s="632"/>
      <c r="F14" s="632"/>
      <c r="G14" s="632"/>
      <c r="H14" s="632"/>
      <c r="I14" s="632"/>
      <c r="J14" s="632"/>
      <c r="K14" s="632"/>
      <c r="L14" s="632"/>
      <c r="M14" s="632"/>
      <c r="N14" s="632"/>
      <c r="O14" s="632"/>
      <c r="P14" s="632"/>
      <c r="Q14" s="633"/>
      <c r="R14" s="634" t="s">
        <v>140</v>
      </c>
      <c r="S14" s="635"/>
      <c r="T14" s="635"/>
      <c r="U14" s="635"/>
      <c r="V14" s="635"/>
      <c r="W14" s="635"/>
      <c r="X14" s="635"/>
      <c r="Y14" s="636"/>
      <c r="Z14" s="672" t="s">
        <v>140</v>
      </c>
      <c r="AA14" s="672"/>
      <c r="AB14" s="672"/>
      <c r="AC14" s="672"/>
      <c r="AD14" s="673" t="s">
        <v>236</v>
      </c>
      <c r="AE14" s="673"/>
      <c r="AF14" s="673"/>
      <c r="AG14" s="673"/>
      <c r="AH14" s="673"/>
      <c r="AI14" s="673"/>
      <c r="AJ14" s="673"/>
      <c r="AK14" s="673"/>
      <c r="AL14" s="637" t="s">
        <v>236</v>
      </c>
      <c r="AM14" s="638"/>
      <c r="AN14" s="638"/>
      <c r="AO14" s="674"/>
      <c r="AP14" s="631" t="s">
        <v>259</v>
      </c>
      <c r="AQ14" s="632"/>
      <c r="AR14" s="632"/>
      <c r="AS14" s="632"/>
      <c r="AT14" s="632"/>
      <c r="AU14" s="632"/>
      <c r="AV14" s="632"/>
      <c r="AW14" s="632"/>
      <c r="AX14" s="632"/>
      <c r="AY14" s="632"/>
      <c r="AZ14" s="632"/>
      <c r="BA14" s="632"/>
      <c r="BB14" s="632"/>
      <c r="BC14" s="632"/>
      <c r="BD14" s="632"/>
      <c r="BE14" s="632"/>
      <c r="BF14" s="633"/>
      <c r="BG14" s="634">
        <v>62212</v>
      </c>
      <c r="BH14" s="635"/>
      <c r="BI14" s="635"/>
      <c r="BJ14" s="635"/>
      <c r="BK14" s="635"/>
      <c r="BL14" s="635"/>
      <c r="BM14" s="635"/>
      <c r="BN14" s="636"/>
      <c r="BO14" s="672">
        <v>2.9</v>
      </c>
      <c r="BP14" s="672"/>
      <c r="BQ14" s="672"/>
      <c r="BR14" s="672"/>
      <c r="BS14" s="673" t="s">
        <v>140</v>
      </c>
      <c r="BT14" s="673"/>
      <c r="BU14" s="673"/>
      <c r="BV14" s="673"/>
      <c r="BW14" s="673"/>
      <c r="BX14" s="673"/>
      <c r="BY14" s="673"/>
      <c r="BZ14" s="673"/>
      <c r="CA14" s="673"/>
      <c r="CB14" s="708"/>
      <c r="CD14" s="631" t="s">
        <v>260</v>
      </c>
      <c r="CE14" s="632"/>
      <c r="CF14" s="632"/>
      <c r="CG14" s="632"/>
      <c r="CH14" s="632"/>
      <c r="CI14" s="632"/>
      <c r="CJ14" s="632"/>
      <c r="CK14" s="632"/>
      <c r="CL14" s="632"/>
      <c r="CM14" s="632"/>
      <c r="CN14" s="632"/>
      <c r="CO14" s="632"/>
      <c r="CP14" s="632"/>
      <c r="CQ14" s="633"/>
      <c r="CR14" s="634">
        <v>478989</v>
      </c>
      <c r="CS14" s="635"/>
      <c r="CT14" s="635"/>
      <c r="CU14" s="635"/>
      <c r="CV14" s="635"/>
      <c r="CW14" s="635"/>
      <c r="CX14" s="635"/>
      <c r="CY14" s="636"/>
      <c r="CZ14" s="672">
        <v>2.4</v>
      </c>
      <c r="DA14" s="672"/>
      <c r="DB14" s="672"/>
      <c r="DC14" s="672"/>
      <c r="DD14" s="640" t="s">
        <v>140</v>
      </c>
      <c r="DE14" s="635"/>
      <c r="DF14" s="635"/>
      <c r="DG14" s="635"/>
      <c r="DH14" s="635"/>
      <c r="DI14" s="635"/>
      <c r="DJ14" s="635"/>
      <c r="DK14" s="635"/>
      <c r="DL14" s="635"/>
      <c r="DM14" s="635"/>
      <c r="DN14" s="635"/>
      <c r="DO14" s="635"/>
      <c r="DP14" s="636"/>
      <c r="DQ14" s="640">
        <v>447166</v>
      </c>
      <c r="DR14" s="635"/>
      <c r="DS14" s="635"/>
      <c r="DT14" s="635"/>
      <c r="DU14" s="635"/>
      <c r="DV14" s="635"/>
      <c r="DW14" s="635"/>
      <c r="DX14" s="635"/>
      <c r="DY14" s="635"/>
      <c r="DZ14" s="635"/>
      <c r="EA14" s="635"/>
      <c r="EB14" s="635"/>
      <c r="EC14" s="671"/>
    </row>
    <row r="15" spans="2:143" ht="11.25" customHeight="1" x14ac:dyDescent="0.15">
      <c r="B15" s="631" t="s">
        <v>261</v>
      </c>
      <c r="C15" s="632"/>
      <c r="D15" s="632"/>
      <c r="E15" s="632"/>
      <c r="F15" s="632"/>
      <c r="G15" s="632"/>
      <c r="H15" s="632"/>
      <c r="I15" s="632"/>
      <c r="J15" s="632"/>
      <c r="K15" s="632"/>
      <c r="L15" s="632"/>
      <c r="M15" s="632"/>
      <c r="N15" s="632"/>
      <c r="O15" s="632"/>
      <c r="P15" s="632"/>
      <c r="Q15" s="633"/>
      <c r="R15" s="634" t="s">
        <v>140</v>
      </c>
      <c r="S15" s="635"/>
      <c r="T15" s="635"/>
      <c r="U15" s="635"/>
      <c r="V15" s="635"/>
      <c r="W15" s="635"/>
      <c r="X15" s="635"/>
      <c r="Y15" s="636"/>
      <c r="Z15" s="672" t="s">
        <v>236</v>
      </c>
      <c r="AA15" s="672"/>
      <c r="AB15" s="672"/>
      <c r="AC15" s="672"/>
      <c r="AD15" s="673" t="s">
        <v>140</v>
      </c>
      <c r="AE15" s="673"/>
      <c r="AF15" s="673"/>
      <c r="AG15" s="673"/>
      <c r="AH15" s="673"/>
      <c r="AI15" s="673"/>
      <c r="AJ15" s="673"/>
      <c r="AK15" s="673"/>
      <c r="AL15" s="637" t="s">
        <v>236</v>
      </c>
      <c r="AM15" s="638"/>
      <c r="AN15" s="638"/>
      <c r="AO15" s="674"/>
      <c r="AP15" s="631" t="s">
        <v>262</v>
      </c>
      <c r="AQ15" s="632"/>
      <c r="AR15" s="632"/>
      <c r="AS15" s="632"/>
      <c r="AT15" s="632"/>
      <c r="AU15" s="632"/>
      <c r="AV15" s="632"/>
      <c r="AW15" s="632"/>
      <c r="AX15" s="632"/>
      <c r="AY15" s="632"/>
      <c r="AZ15" s="632"/>
      <c r="BA15" s="632"/>
      <c r="BB15" s="632"/>
      <c r="BC15" s="632"/>
      <c r="BD15" s="632"/>
      <c r="BE15" s="632"/>
      <c r="BF15" s="633"/>
      <c r="BG15" s="634">
        <v>198473</v>
      </c>
      <c r="BH15" s="635"/>
      <c r="BI15" s="635"/>
      <c r="BJ15" s="635"/>
      <c r="BK15" s="635"/>
      <c r="BL15" s="635"/>
      <c r="BM15" s="635"/>
      <c r="BN15" s="636"/>
      <c r="BO15" s="672">
        <v>9.3000000000000007</v>
      </c>
      <c r="BP15" s="672"/>
      <c r="BQ15" s="672"/>
      <c r="BR15" s="672"/>
      <c r="BS15" s="673" t="s">
        <v>236</v>
      </c>
      <c r="BT15" s="673"/>
      <c r="BU15" s="673"/>
      <c r="BV15" s="673"/>
      <c r="BW15" s="673"/>
      <c r="BX15" s="673"/>
      <c r="BY15" s="673"/>
      <c r="BZ15" s="673"/>
      <c r="CA15" s="673"/>
      <c r="CB15" s="708"/>
      <c r="CD15" s="631" t="s">
        <v>263</v>
      </c>
      <c r="CE15" s="632"/>
      <c r="CF15" s="632"/>
      <c r="CG15" s="632"/>
      <c r="CH15" s="632"/>
      <c r="CI15" s="632"/>
      <c r="CJ15" s="632"/>
      <c r="CK15" s="632"/>
      <c r="CL15" s="632"/>
      <c r="CM15" s="632"/>
      <c r="CN15" s="632"/>
      <c r="CO15" s="632"/>
      <c r="CP15" s="632"/>
      <c r="CQ15" s="633"/>
      <c r="CR15" s="634">
        <v>1121876</v>
      </c>
      <c r="CS15" s="635"/>
      <c r="CT15" s="635"/>
      <c r="CU15" s="635"/>
      <c r="CV15" s="635"/>
      <c r="CW15" s="635"/>
      <c r="CX15" s="635"/>
      <c r="CY15" s="636"/>
      <c r="CZ15" s="672">
        <v>5.6</v>
      </c>
      <c r="DA15" s="672"/>
      <c r="DB15" s="672"/>
      <c r="DC15" s="672"/>
      <c r="DD15" s="640">
        <v>83916</v>
      </c>
      <c r="DE15" s="635"/>
      <c r="DF15" s="635"/>
      <c r="DG15" s="635"/>
      <c r="DH15" s="635"/>
      <c r="DI15" s="635"/>
      <c r="DJ15" s="635"/>
      <c r="DK15" s="635"/>
      <c r="DL15" s="635"/>
      <c r="DM15" s="635"/>
      <c r="DN15" s="635"/>
      <c r="DO15" s="635"/>
      <c r="DP15" s="636"/>
      <c r="DQ15" s="640">
        <v>930850</v>
      </c>
      <c r="DR15" s="635"/>
      <c r="DS15" s="635"/>
      <c r="DT15" s="635"/>
      <c r="DU15" s="635"/>
      <c r="DV15" s="635"/>
      <c r="DW15" s="635"/>
      <c r="DX15" s="635"/>
      <c r="DY15" s="635"/>
      <c r="DZ15" s="635"/>
      <c r="EA15" s="635"/>
      <c r="EB15" s="635"/>
      <c r="EC15" s="671"/>
    </row>
    <row r="16" spans="2:143" ht="11.25" customHeight="1" x14ac:dyDescent="0.15">
      <c r="B16" s="631" t="s">
        <v>264</v>
      </c>
      <c r="C16" s="632"/>
      <c r="D16" s="632"/>
      <c r="E16" s="632"/>
      <c r="F16" s="632"/>
      <c r="G16" s="632"/>
      <c r="H16" s="632"/>
      <c r="I16" s="632"/>
      <c r="J16" s="632"/>
      <c r="K16" s="632"/>
      <c r="L16" s="632"/>
      <c r="M16" s="632"/>
      <c r="N16" s="632"/>
      <c r="O16" s="632"/>
      <c r="P16" s="632"/>
      <c r="Q16" s="633"/>
      <c r="R16" s="634">
        <v>18662</v>
      </c>
      <c r="S16" s="635"/>
      <c r="T16" s="635"/>
      <c r="U16" s="635"/>
      <c r="V16" s="635"/>
      <c r="W16" s="635"/>
      <c r="X16" s="635"/>
      <c r="Y16" s="636"/>
      <c r="Z16" s="672">
        <v>0.1</v>
      </c>
      <c r="AA16" s="672"/>
      <c r="AB16" s="672"/>
      <c r="AC16" s="672"/>
      <c r="AD16" s="673">
        <v>18662</v>
      </c>
      <c r="AE16" s="673"/>
      <c r="AF16" s="673"/>
      <c r="AG16" s="673"/>
      <c r="AH16" s="673"/>
      <c r="AI16" s="673"/>
      <c r="AJ16" s="673"/>
      <c r="AK16" s="673"/>
      <c r="AL16" s="637">
        <v>0.2</v>
      </c>
      <c r="AM16" s="638"/>
      <c r="AN16" s="638"/>
      <c r="AO16" s="674"/>
      <c r="AP16" s="631" t="s">
        <v>265</v>
      </c>
      <c r="AQ16" s="632"/>
      <c r="AR16" s="632"/>
      <c r="AS16" s="632"/>
      <c r="AT16" s="632"/>
      <c r="AU16" s="632"/>
      <c r="AV16" s="632"/>
      <c r="AW16" s="632"/>
      <c r="AX16" s="632"/>
      <c r="AY16" s="632"/>
      <c r="AZ16" s="632"/>
      <c r="BA16" s="632"/>
      <c r="BB16" s="632"/>
      <c r="BC16" s="632"/>
      <c r="BD16" s="632"/>
      <c r="BE16" s="632"/>
      <c r="BF16" s="633"/>
      <c r="BG16" s="634" t="s">
        <v>236</v>
      </c>
      <c r="BH16" s="635"/>
      <c r="BI16" s="635"/>
      <c r="BJ16" s="635"/>
      <c r="BK16" s="635"/>
      <c r="BL16" s="635"/>
      <c r="BM16" s="635"/>
      <c r="BN16" s="636"/>
      <c r="BO16" s="672" t="s">
        <v>140</v>
      </c>
      <c r="BP16" s="672"/>
      <c r="BQ16" s="672"/>
      <c r="BR16" s="672"/>
      <c r="BS16" s="673" t="s">
        <v>236</v>
      </c>
      <c r="BT16" s="673"/>
      <c r="BU16" s="673"/>
      <c r="BV16" s="673"/>
      <c r="BW16" s="673"/>
      <c r="BX16" s="673"/>
      <c r="BY16" s="673"/>
      <c r="BZ16" s="673"/>
      <c r="CA16" s="673"/>
      <c r="CB16" s="708"/>
      <c r="CD16" s="631" t="s">
        <v>266</v>
      </c>
      <c r="CE16" s="632"/>
      <c r="CF16" s="632"/>
      <c r="CG16" s="632"/>
      <c r="CH16" s="632"/>
      <c r="CI16" s="632"/>
      <c r="CJ16" s="632"/>
      <c r="CK16" s="632"/>
      <c r="CL16" s="632"/>
      <c r="CM16" s="632"/>
      <c r="CN16" s="632"/>
      <c r="CO16" s="632"/>
      <c r="CP16" s="632"/>
      <c r="CQ16" s="633"/>
      <c r="CR16" s="634">
        <v>629</v>
      </c>
      <c r="CS16" s="635"/>
      <c r="CT16" s="635"/>
      <c r="CU16" s="635"/>
      <c r="CV16" s="635"/>
      <c r="CW16" s="635"/>
      <c r="CX16" s="635"/>
      <c r="CY16" s="636"/>
      <c r="CZ16" s="672">
        <v>0</v>
      </c>
      <c r="DA16" s="672"/>
      <c r="DB16" s="672"/>
      <c r="DC16" s="672"/>
      <c r="DD16" s="640" t="s">
        <v>236</v>
      </c>
      <c r="DE16" s="635"/>
      <c r="DF16" s="635"/>
      <c r="DG16" s="635"/>
      <c r="DH16" s="635"/>
      <c r="DI16" s="635"/>
      <c r="DJ16" s="635"/>
      <c r="DK16" s="635"/>
      <c r="DL16" s="635"/>
      <c r="DM16" s="635"/>
      <c r="DN16" s="635"/>
      <c r="DO16" s="635"/>
      <c r="DP16" s="636"/>
      <c r="DQ16" s="640">
        <v>629</v>
      </c>
      <c r="DR16" s="635"/>
      <c r="DS16" s="635"/>
      <c r="DT16" s="635"/>
      <c r="DU16" s="635"/>
      <c r="DV16" s="635"/>
      <c r="DW16" s="635"/>
      <c r="DX16" s="635"/>
      <c r="DY16" s="635"/>
      <c r="DZ16" s="635"/>
      <c r="EA16" s="635"/>
      <c r="EB16" s="635"/>
      <c r="EC16" s="671"/>
    </row>
    <row r="17" spans="2:133" ht="11.25" customHeight="1" x14ac:dyDescent="0.15">
      <c r="B17" s="631" t="s">
        <v>267</v>
      </c>
      <c r="C17" s="632"/>
      <c r="D17" s="632"/>
      <c r="E17" s="632"/>
      <c r="F17" s="632"/>
      <c r="G17" s="632"/>
      <c r="H17" s="632"/>
      <c r="I17" s="632"/>
      <c r="J17" s="632"/>
      <c r="K17" s="632"/>
      <c r="L17" s="632"/>
      <c r="M17" s="632"/>
      <c r="N17" s="632"/>
      <c r="O17" s="632"/>
      <c r="P17" s="632"/>
      <c r="Q17" s="633"/>
      <c r="R17" s="634">
        <v>32458</v>
      </c>
      <c r="S17" s="635"/>
      <c r="T17" s="635"/>
      <c r="U17" s="635"/>
      <c r="V17" s="635"/>
      <c r="W17" s="635"/>
      <c r="X17" s="635"/>
      <c r="Y17" s="636"/>
      <c r="Z17" s="672">
        <v>0.2</v>
      </c>
      <c r="AA17" s="672"/>
      <c r="AB17" s="672"/>
      <c r="AC17" s="672"/>
      <c r="AD17" s="673">
        <v>32458</v>
      </c>
      <c r="AE17" s="673"/>
      <c r="AF17" s="673"/>
      <c r="AG17" s="673"/>
      <c r="AH17" s="673"/>
      <c r="AI17" s="673"/>
      <c r="AJ17" s="673"/>
      <c r="AK17" s="673"/>
      <c r="AL17" s="637">
        <v>0.4</v>
      </c>
      <c r="AM17" s="638"/>
      <c r="AN17" s="638"/>
      <c r="AO17" s="674"/>
      <c r="AP17" s="631" t="s">
        <v>268</v>
      </c>
      <c r="AQ17" s="632"/>
      <c r="AR17" s="632"/>
      <c r="AS17" s="632"/>
      <c r="AT17" s="632"/>
      <c r="AU17" s="632"/>
      <c r="AV17" s="632"/>
      <c r="AW17" s="632"/>
      <c r="AX17" s="632"/>
      <c r="AY17" s="632"/>
      <c r="AZ17" s="632"/>
      <c r="BA17" s="632"/>
      <c r="BB17" s="632"/>
      <c r="BC17" s="632"/>
      <c r="BD17" s="632"/>
      <c r="BE17" s="632"/>
      <c r="BF17" s="633"/>
      <c r="BG17" s="634" t="s">
        <v>236</v>
      </c>
      <c r="BH17" s="635"/>
      <c r="BI17" s="635"/>
      <c r="BJ17" s="635"/>
      <c r="BK17" s="635"/>
      <c r="BL17" s="635"/>
      <c r="BM17" s="635"/>
      <c r="BN17" s="636"/>
      <c r="BO17" s="672" t="s">
        <v>236</v>
      </c>
      <c r="BP17" s="672"/>
      <c r="BQ17" s="672"/>
      <c r="BR17" s="672"/>
      <c r="BS17" s="673" t="s">
        <v>236</v>
      </c>
      <c r="BT17" s="673"/>
      <c r="BU17" s="673"/>
      <c r="BV17" s="673"/>
      <c r="BW17" s="673"/>
      <c r="BX17" s="673"/>
      <c r="BY17" s="673"/>
      <c r="BZ17" s="673"/>
      <c r="CA17" s="673"/>
      <c r="CB17" s="708"/>
      <c r="CD17" s="631" t="s">
        <v>269</v>
      </c>
      <c r="CE17" s="632"/>
      <c r="CF17" s="632"/>
      <c r="CG17" s="632"/>
      <c r="CH17" s="632"/>
      <c r="CI17" s="632"/>
      <c r="CJ17" s="632"/>
      <c r="CK17" s="632"/>
      <c r="CL17" s="632"/>
      <c r="CM17" s="632"/>
      <c r="CN17" s="632"/>
      <c r="CO17" s="632"/>
      <c r="CP17" s="632"/>
      <c r="CQ17" s="633"/>
      <c r="CR17" s="634">
        <v>2328017</v>
      </c>
      <c r="CS17" s="635"/>
      <c r="CT17" s="635"/>
      <c r="CU17" s="635"/>
      <c r="CV17" s="635"/>
      <c r="CW17" s="635"/>
      <c r="CX17" s="635"/>
      <c r="CY17" s="636"/>
      <c r="CZ17" s="672">
        <v>11.7</v>
      </c>
      <c r="DA17" s="672"/>
      <c r="DB17" s="672"/>
      <c r="DC17" s="672"/>
      <c r="DD17" s="640" t="s">
        <v>236</v>
      </c>
      <c r="DE17" s="635"/>
      <c r="DF17" s="635"/>
      <c r="DG17" s="635"/>
      <c r="DH17" s="635"/>
      <c r="DI17" s="635"/>
      <c r="DJ17" s="635"/>
      <c r="DK17" s="635"/>
      <c r="DL17" s="635"/>
      <c r="DM17" s="635"/>
      <c r="DN17" s="635"/>
      <c r="DO17" s="635"/>
      <c r="DP17" s="636"/>
      <c r="DQ17" s="640">
        <v>2244030</v>
      </c>
      <c r="DR17" s="635"/>
      <c r="DS17" s="635"/>
      <c r="DT17" s="635"/>
      <c r="DU17" s="635"/>
      <c r="DV17" s="635"/>
      <c r="DW17" s="635"/>
      <c r="DX17" s="635"/>
      <c r="DY17" s="635"/>
      <c r="DZ17" s="635"/>
      <c r="EA17" s="635"/>
      <c r="EB17" s="635"/>
      <c r="EC17" s="671"/>
    </row>
    <row r="18" spans="2:133" ht="11.25" customHeight="1" x14ac:dyDescent="0.15">
      <c r="B18" s="631" t="s">
        <v>270</v>
      </c>
      <c r="C18" s="632"/>
      <c r="D18" s="632"/>
      <c r="E18" s="632"/>
      <c r="F18" s="632"/>
      <c r="G18" s="632"/>
      <c r="H18" s="632"/>
      <c r="I18" s="632"/>
      <c r="J18" s="632"/>
      <c r="K18" s="632"/>
      <c r="L18" s="632"/>
      <c r="M18" s="632"/>
      <c r="N18" s="632"/>
      <c r="O18" s="632"/>
      <c r="P18" s="632"/>
      <c r="Q18" s="633"/>
      <c r="R18" s="634">
        <v>11334</v>
      </c>
      <c r="S18" s="635"/>
      <c r="T18" s="635"/>
      <c r="U18" s="635"/>
      <c r="V18" s="635"/>
      <c r="W18" s="635"/>
      <c r="X18" s="635"/>
      <c r="Y18" s="636"/>
      <c r="Z18" s="672">
        <v>0.1</v>
      </c>
      <c r="AA18" s="672"/>
      <c r="AB18" s="672"/>
      <c r="AC18" s="672"/>
      <c r="AD18" s="673">
        <v>11334</v>
      </c>
      <c r="AE18" s="673"/>
      <c r="AF18" s="673"/>
      <c r="AG18" s="673"/>
      <c r="AH18" s="673"/>
      <c r="AI18" s="673"/>
      <c r="AJ18" s="673"/>
      <c r="AK18" s="673"/>
      <c r="AL18" s="637">
        <v>0.1</v>
      </c>
      <c r="AM18" s="638"/>
      <c r="AN18" s="638"/>
      <c r="AO18" s="674"/>
      <c r="AP18" s="631" t="s">
        <v>271</v>
      </c>
      <c r="AQ18" s="632"/>
      <c r="AR18" s="632"/>
      <c r="AS18" s="632"/>
      <c r="AT18" s="632"/>
      <c r="AU18" s="632"/>
      <c r="AV18" s="632"/>
      <c r="AW18" s="632"/>
      <c r="AX18" s="632"/>
      <c r="AY18" s="632"/>
      <c r="AZ18" s="632"/>
      <c r="BA18" s="632"/>
      <c r="BB18" s="632"/>
      <c r="BC18" s="632"/>
      <c r="BD18" s="632"/>
      <c r="BE18" s="632"/>
      <c r="BF18" s="633"/>
      <c r="BG18" s="634" t="s">
        <v>140</v>
      </c>
      <c r="BH18" s="635"/>
      <c r="BI18" s="635"/>
      <c r="BJ18" s="635"/>
      <c r="BK18" s="635"/>
      <c r="BL18" s="635"/>
      <c r="BM18" s="635"/>
      <c r="BN18" s="636"/>
      <c r="BO18" s="672" t="s">
        <v>140</v>
      </c>
      <c r="BP18" s="672"/>
      <c r="BQ18" s="672"/>
      <c r="BR18" s="672"/>
      <c r="BS18" s="673" t="s">
        <v>236</v>
      </c>
      <c r="BT18" s="673"/>
      <c r="BU18" s="673"/>
      <c r="BV18" s="673"/>
      <c r="BW18" s="673"/>
      <c r="BX18" s="673"/>
      <c r="BY18" s="673"/>
      <c r="BZ18" s="673"/>
      <c r="CA18" s="673"/>
      <c r="CB18" s="708"/>
      <c r="CD18" s="631" t="s">
        <v>272</v>
      </c>
      <c r="CE18" s="632"/>
      <c r="CF18" s="632"/>
      <c r="CG18" s="632"/>
      <c r="CH18" s="632"/>
      <c r="CI18" s="632"/>
      <c r="CJ18" s="632"/>
      <c r="CK18" s="632"/>
      <c r="CL18" s="632"/>
      <c r="CM18" s="632"/>
      <c r="CN18" s="632"/>
      <c r="CO18" s="632"/>
      <c r="CP18" s="632"/>
      <c r="CQ18" s="633"/>
      <c r="CR18" s="634" t="s">
        <v>236</v>
      </c>
      <c r="CS18" s="635"/>
      <c r="CT18" s="635"/>
      <c r="CU18" s="635"/>
      <c r="CV18" s="635"/>
      <c r="CW18" s="635"/>
      <c r="CX18" s="635"/>
      <c r="CY18" s="636"/>
      <c r="CZ18" s="672" t="s">
        <v>140</v>
      </c>
      <c r="DA18" s="672"/>
      <c r="DB18" s="672"/>
      <c r="DC18" s="672"/>
      <c r="DD18" s="640" t="s">
        <v>140</v>
      </c>
      <c r="DE18" s="635"/>
      <c r="DF18" s="635"/>
      <c r="DG18" s="635"/>
      <c r="DH18" s="635"/>
      <c r="DI18" s="635"/>
      <c r="DJ18" s="635"/>
      <c r="DK18" s="635"/>
      <c r="DL18" s="635"/>
      <c r="DM18" s="635"/>
      <c r="DN18" s="635"/>
      <c r="DO18" s="635"/>
      <c r="DP18" s="636"/>
      <c r="DQ18" s="640" t="s">
        <v>236</v>
      </c>
      <c r="DR18" s="635"/>
      <c r="DS18" s="635"/>
      <c r="DT18" s="635"/>
      <c r="DU18" s="635"/>
      <c r="DV18" s="635"/>
      <c r="DW18" s="635"/>
      <c r="DX18" s="635"/>
      <c r="DY18" s="635"/>
      <c r="DZ18" s="635"/>
      <c r="EA18" s="635"/>
      <c r="EB18" s="635"/>
      <c r="EC18" s="671"/>
    </row>
    <row r="19" spans="2:133" ht="11.25" customHeight="1" x14ac:dyDescent="0.15">
      <c r="B19" s="631" t="s">
        <v>273</v>
      </c>
      <c r="C19" s="632"/>
      <c r="D19" s="632"/>
      <c r="E19" s="632"/>
      <c r="F19" s="632"/>
      <c r="G19" s="632"/>
      <c r="H19" s="632"/>
      <c r="I19" s="632"/>
      <c r="J19" s="632"/>
      <c r="K19" s="632"/>
      <c r="L19" s="632"/>
      <c r="M19" s="632"/>
      <c r="N19" s="632"/>
      <c r="O19" s="632"/>
      <c r="P19" s="632"/>
      <c r="Q19" s="633"/>
      <c r="R19" s="634">
        <v>11334</v>
      </c>
      <c r="S19" s="635"/>
      <c r="T19" s="635"/>
      <c r="U19" s="635"/>
      <c r="V19" s="635"/>
      <c r="W19" s="635"/>
      <c r="X19" s="635"/>
      <c r="Y19" s="636"/>
      <c r="Z19" s="672">
        <v>0.1</v>
      </c>
      <c r="AA19" s="672"/>
      <c r="AB19" s="672"/>
      <c r="AC19" s="672"/>
      <c r="AD19" s="673">
        <v>11334</v>
      </c>
      <c r="AE19" s="673"/>
      <c r="AF19" s="673"/>
      <c r="AG19" s="673"/>
      <c r="AH19" s="673"/>
      <c r="AI19" s="673"/>
      <c r="AJ19" s="673"/>
      <c r="AK19" s="673"/>
      <c r="AL19" s="637">
        <v>0.1</v>
      </c>
      <c r="AM19" s="638"/>
      <c r="AN19" s="638"/>
      <c r="AO19" s="674"/>
      <c r="AP19" s="631" t="s">
        <v>274</v>
      </c>
      <c r="AQ19" s="632"/>
      <c r="AR19" s="632"/>
      <c r="AS19" s="632"/>
      <c r="AT19" s="632"/>
      <c r="AU19" s="632"/>
      <c r="AV19" s="632"/>
      <c r="AW19" s="632"/>
      <c r="AX19" s="632"/>
      <c r="AY19" s="632"/>
      <c r="AZ19" s="632"/>
      <c r="BA19" s="632"/>
      <c r="BB19" s="632"/>
      <c r="BC19" s="632"/>
      <c r="BD19" s="632"/>
      <c r="BE19" s="632"/>
      <c r="BF19" s="633"/>
      <c r="BG19" s="634">
        <v>91120</v>
      </c>
      <c r="BH19" s="635"/>
      <c r="BI19" s="635"/>
      <c r="BJ19" s="635"/>
      <c r="BK19" s="635"/>
      <c r="BL19" s="635"/>
      <c r="BM19" s="635"/>
      <c r="BN19" s="636"/>
      <c r="BO19" s="672">
        <v>4.3</v>
      </c>
      <c r="BP19" s="672"/>
      <c r="BQ19" s="672"/>
      <c r="BR19" s="672"/>
      <c r="BS19" s="673" t="s">
        <v>140</v>
      </c>
      <c r="BT19" s="673"/>
      <c r="BU19" s="673"/>
      <c r="BV19" s="673"/>
      <c r="BW19" s="673"/>
      <c r="BX19" s="673"/>
      <c r="BY19" s="673"/>
      <c r="BZ19" s="673"/>
      <c r="CA19" s="673"/>
      <c r="CB19" s="708"/>
      <c r="CD19" s="631" t="s">
        <v>275</v>
      </c>
      <c r="CE19" s="632"/>
      <c r="CF19" s="632"/>
      <c r="CG19" s="632"/>
      <c r="CH19" s="632"/>
      <c r="CI19" s="632"/>
      <c r="CJ19" s="632"/>
      <c r="CK19" s="632"/>
      <c r="CL19" s="632"/>
      <c r="CM19" s="632"/>
      <c r="CN19" s="632"/>
      <c r="CO19" s="632"/>
      <c r="CP19" s="632"/>
      <c r="CQ19" s="633"/>
      <c r="CR19" s="634" t="s">
        <v>236</v>
      </c>
      <c r="CS19" s="635"/>
      <c r="CT19" s="635"/>
      <c r="CU19" s="635"/>
      <c r="CV19" s="635"/>
      <c r="CW19" s="635"/>
      <c r="CX19" s="635"/>
      <c r="CY19" s="636"/>
      <c r="CZ19" s="672" t="s">
        <v>236</v>
      </c>
      <c r="DA19" s="672"/>
      <c r="DB19" s="672"/>
      <c r="DC19" s="672"/>
      <c r="DD19" s="640" t="s">
        <v>236</v>
      </c>
      <c r="DE19" s="635"/>
      <c r="DF19" s="635"/>
      <c r="DG19" s="635"/>
      <c r="DH19" s="635"/>
      <c r="DI19" s="635"/>
      <c r="DJ19" s="635"/>
      <c r="DK19" s="635"/>
      <c r="DL19" s="635"/>
      <c r="DM19" s="635"/>
      <c r="DN19" s="635"/>
      <c r="DO19" s="635"/>
      <c r="DP19" s="636"/>
      <c r="DQ19" s="640" t="s">
        <v>236</v>
      </c>
      <c r="DR19" s="635"/>
      <c r="DS19" s="635"/>
      <c r="DT19" s="635"/>
      <c r="DU19" s="635"/>
      <c r="DV19" s="635"/>
      <c r="DW19" s="635"/>
      <c r="DX19" s="635"/>
      <c r="DY19" s="635"/>
      <c r="DZ19" s="635"/>
      <c r="EA19" s="635"/>
      <c r="EB19" s="635"/>
      <c r="EC19" s="671"/>
    </row>
    <row r="20" spans="2:133" ht="11.25" customHeight="1" x14ac:dyDescent="0.15">
      <c r="B20" s="709" t="s">
        <v>276</v>
      </c>
      <c r="C20" s="710"/>
      <c r="D20" s="710"/>
      <c r="E20" s="710"/>
      <c r="F20" s="710"/>
      <c r="G20" s="710"/>
      <c r="H20" s="710"/>
      <c r="I20" s="710"/>
      <c r="J20" s="710"/>
      <c r="K20" s="710"/>
      <c r="L20" s="710"/>
      <c r="M20" s="710"/>
      <c r="N20" s="710"/>
      <c r="O20" s="710"/>
      <c r="P20" s="710"/>
      <c r="Q20" s="711"/>
      <c r="R20" s="634" t="s">
        <v>140</v>
      </c>
      <c r="S20" s="635"/>
      <c r="T20" s="635"/>
      <c r="U20" s="635"/>
      <c r="V20" s="635"/>
      <c r="W20" s="635"/>
      <c r="X20" s="635"/>
      <c r="Y20" s="636"/>
      <c r="Z20" s="672" t="s">
        <v>236</v>
      </c>
      <c r="AA20" s="672"/>
      <c r="AB20" s="672"/>
      <c r="AC20" s="672"/>
      <c r="AD20" s="673" t="s">
        <v>140</v>
      </c>
      <c r="AE20" s="673"/>
      <c r="AF20" s="673"/>
      <c r="AG20" s="673"/>
      <c r="AH20" s="673"/>
      <c r="AI20" s="673"/>
      <c r="AJ20" s="673"/>
      <c r="AK20" s="673"/>
      <c r="AL20" s="637" t="s">
        <v>236</v>
      </c>
      <c r="AM20" s="638"/>
      <c r="AN20" s="638"/>
      <c r="AO20" s="674"/>
      <c r="AP20" s="631" t="s">
        <v>277</v>
      </c>
      <c r="AQ20" s="632"/>
      <c r="AR20" s="632"/>
      <c r="AS20" s="632"/>
      <c r="AT20" s="632"/>
      <c r="AU20" s="632"/>
      <c r="AV20" s="632"/>
      <c r="AW20" s="632"/>
      <c r="AX20" s="632"/>
      <c r="AY20" s="632"/>
      <c r="AZ20" s="632"/>
      <c r="BA20" s="632"/>
      <c r="BB20" s="632"/>
      <c r="BC20" s="632"/>
      <c r="BD20" s="632"/>
      <c r="BE20" s="632"/>
      <c r="BF20" s="633"/>
      <c r="BG20" s="634">
        <v>91120</v>
      </c>
      <c r="BH20" s="635"/>
      <c r="BI20" s="635"/>
      <c r="BJ20" s="635"/>
      <c r="BK20" s="635"/>
      <c r="BL20" s="635"/>
      <c r="BM20" s="635"/>
      <c r="BN20" s="636"/>
      <c r="BO20" s="672">
        <v>4.3</v>
      </c>
      <c r="BP20" s="672"/>
      <c r="BQ20" s="672"/>
      <c r="BR20" s="672"/>
      <c r="BS20" s="673" t="s">
        <v>236</v>
      </c>
      <c r="BT20" s="673"/>
      <c r="BU20" s="673"/>
      <c r="BV20" s="673"/>
      <c r="BW20" s="673"/>
      <c r="BX20" s="673"/>
      <c r="BY20" s="673"/>
      <c r="BZ20" s="673"/>
      <c r="CA20" s="673"/>
      <c r="CB20" s="708"/>
      <c r="CD20" s="631" t="s">
        <v>278</v>
      </c>
      <c r="CE20" s="632"/>
      <c r="CF20" s="632"/>
      <c r="CG20" s="632"/>
      <c r="CH20" s="632"/>
      <c r="CI20" s="632"/>
      <c r="CJ20" s="632"/>
      <c r="CK20" s="632"/>
      <c r="CL20" s="632"/>
      <c r="CM20" s="632"/>
      <c r="CN20" s="632"/>
      <c r="CO20" s="632"/>
      <c r="CP20" s="632"/>
      <c r="CQ20" s="633"/>
      <c r="CR20" s="634">
        <v>19912306</v>
      </c>
      <c r="CS20" s="635"/>
      <c r="CT20" s="635"/>
      <c r="CU20" s="635"/>
      <c r="CV20" s="635"/>
      <c r="CW20" s="635"/>
      <c r="CX20" s="635"/>
      <c r="CY20" s="636"/>
      <c r="CZ20" s="672">
        <v>100</v>
      </c>
      <c r="DA20" s="672"/>
      <c r="DB20" s="672"/>
      <c r="DC20" s="672"/>
      <c r="DD20" s="640">
        <v>4218933</v>
      </c>
      <c r="DE20" s="635"/>
      <c r="DF20" s="635"/>
      <c r="DG20" s="635"/>
      <c r="DH20" s="635"/>
      <c r="DI20" s="635"/>
      <c r="DJ20" s="635"/>
      <c r="DK20" s="635"/>
      <c r="DL20" s="635"/>
      <c r="DM20" s="635"/>
      <c r="DN20" s="635"/>
      <c r="DO20" s="635"/>
      <c r="DP20" s="636"/>
      <c r="DQ20" s="640">
        <v>10730711</v>
      </c>
      <c r="DR20" s="635"/>
      <c r="DS20" s="635"/>
      <c r="DT20" s="635"/>
      <c r="DU20" s="635"/>
      <c r="DV20" s="635"/>
      <c r="DW20" s="635"/>
      <c r="DX20" s="635"/>
      <c r="DY20" s="635"/>
      <c r="DZ20" s="635"/>
      <c r="EA20" s="635"/>
      <c r="EB20" s="635"/>
      <c r="EC20" s="671"/>
    </row>
    <row r="21" spans="2:133" ht="11.25" customHeight="1" x14ac:dyDescent="0.15">
      <c r="B21" s="631" t="s">
        <v>279</v>
      </c>
      <c r="C21" s="632"/>
      <c r="D21" s="632"/>
      <c r="E21" s="632"/>
      <c r="F21" s="632"/>
      <c r="G21" s="632"/>
      <c r="H21" s="632"/>
      <c r="I21" s="632"/>
      <c r="J21" s="632"/>
      <c r="K21" s="632"/>
      <c r="L21" s="632"/>
      <c r="M21" s="632"/>
      <c r="N21" s="632"/>
      <c r="O21" s="632"/>
      <c r="P21" s="632"/>
      <c r="Q21" s="633"/>
      <c r="R21" s="634">
        <v>7215698</v>
      </c>
      <c r="S21" s="635"/>
      <c r="T21" s="635"/>
      <c r="U21" s="635"/>
      <c r="V21" s="635"/>
      <c r="W21" s="635"/>
      <c r="X21" s="635"/>
      <c r="Y21" s="636"/>
      <c r="Z21" s="672">
        <v>36</v>
      </c>
      <c r="AA21" s="672"/>
      <c r="AB21" s="672"/>
      <c r="AC21" s="672"/>
      <c r="AD21" s="673">
        <v>6330297</v>
      </c>
      <c r="AE21" s="673"/>
      <c r="AF21" s="673"/>
      <c r="AG21" s="673"/>
      <c r="AH21" s="673"/>
      <c r="AI21" s="673"/>
      <c r="AJ21" s="673"/>
      <c r="AK21" s="673"/>
      <c r="AL21" s="637">
        <v>68.3</v>
      </c>
      <c r="AM21" s="638"/>
      <c r="AN21" s="638"/>
      <c r="AO21" s="674"/>
      <c r="AP21" s="631" t="s">
        <v>280</v>
      </c>
      <c r="AQ21" s="712"/>
      <c r="AR21" s="712"/>
      <c r="AS21" s="712"/>
      <c r="AT21" s="712"/>
      <c r="AU21" s="712"/>
      <c r="AV21" s="712"/>
      <c r="AW21" s="712"/>
      <c r="AX21" s="712"/>
      <c r="AY21" s="712"/>
      <c r="AZ21" s="712"/>
      <c r="BA21" s="712"/>
      <c r="BB21" s="712"/>
      <c r="BC21" s="712"/>
      <c r="BD21" s="712"/>
      <c r="BE21" s="712"/>
      <c r="BF21" s="713"/>
      <c r="BG21" s="634">
        <v>3299</v>
      </c>
      <c r="BH21" s="635"/>
      <c r="BI21" s="635"/>
      <c r="BJ21" s="635"/>
      <c r="BK21" s="635"/>
      <c r="BL21" s="635"/>
      <c r="BM21" s="635"/>
      <c r="BN21" s="636"/>
      <c r="BO21" s="672">
        <v>0.2</v>
      </c>
      <c r="BP21" s="672"/>
      <c r="BQ21" s="672"/>
      <c r="BR21" s="672"/>
      <c r="BS21" s="673" t="s">
        <v>236</v>
      </c>
      <c r="BT21" s="673"/>
      <c r="BU21" s="673"/>
      <c r="BV21" s="673"/>
      <c r="BW21" s="673"/>
      <c r="BX21" s="673"/>
      <c r="BY21" s="673"/>
      <c r="BZ21" s="673"/>
      <c r="CA21" s="673"/>
      <c r="CB21" s="708"/>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15">
      <c r="B22" s="631" t="s">
        <v>281</v>
      </c>
      <c r="C22" s="632"/>
      <c r="D22" s="632"/>
      <c r="E22" s="632"/>
      <c r="F22" s="632"/>
      <c r="G22" s="632"/>
      <c r="H22" s="632"/>
      <c r="I22" s="632"/>
      <c r="J22" s="632"/>
      <c r="K22" s="632"/>
      <c r="L22" s="632"/>
      <c r="M22" s="632"/>
      <c r="N22" s="632"/>
      <c r="O22" s="632"/>
      <c r="P22" s="632"/>
      <c r="Q22" s="633"/>
      <c r="R22" s="634">
        <v>6330297</v>
      </c>
      <c r="S22" s="635"/>
      <c r="T22" s="635"/>
      <c r="U22" s="635"/>
      <c r="V22" s="635"/>
      <c r="W22" s="635"/>
      <c r="X22" s="635"/>
      <c r="Y22" s="636"/>
      <c r="Z22" s="672">
        <v>31.6</v>
      </c>
      <c r="AA22" s="672"/>
      <c r="AB22" s="672"/>
      <c r="AC22" s="672"/>
      <c r="AD22" s="673">
        <v>6330297</v>
      </c>
      <c r="AE22" s="673"/>
      <c r="AF22" s="673"/>
      <c r="AG22" s="673"/>
      <c r="AH22" s="673"/>
      <c r="AI22" s="673"/>
      <c r="AJ22" s="673"/>
      <c r="AK22" s="673"/>
      <c r="AL22" s="637">
        <v>68.3</v>
      </c>
      <c r="AM22" s="638"/>
      <c r="AN22" s="638"/>
      <c r="AO22" s="674"/>
      <c r="AP22" s="631" t="s">
        <v>282</v>
      </c>
      <c r="AQ22" s="712"/>
      <c r="AR22" s="712"/>
      <c r="AS22" s="712"/>
      <c r="AT22" s="712"/>
      <c r="AU22" s="712"/>
      <c r="AV22" s="712"/>
      <c r="AW22" s="712"/>
      <c r="AX22" s="712"/>
      <c r="AY22" s="712"/>
      <c r="AZ22" s="712"/>
      <c r="BA22" s="712"/>
      <c r="BB22" s="712"/>
      <c r="BC22" s="712"/>
      <c r="BD22" s="712"/>
      <c r="BE22" s="712"/>
      <c r="BF22" s="713"/>
      <c r="BG22" s="634" t="s">
        <v>140</v>
      </c>
      <c r="BH22" s="635"/>
      <c r="BI22" s="635"/>
      <c r="BJ22" s="635"/>
      <c r="BK22" s="635"/>
      <c r="BL22" s="635"/>
      <c r="BM22" s="635"/>
      <c r="BN22" s="636"/>
      <c r="BO22" s="672" t="s">
        <v>140</v>
      </c>
      <c r="BP22" s="672"/>
      <c r="BQ22" s="672"/>
      <c r="BR22" s="672"/>
      <c r="BS22" s="673" t="s">
        <v>236</v>
      </c>
      <c r="BT22" s="673"/>
      <c r="BU22" s="673"/>
      <c r="BV22" s="673"/>
      <c r="BW22" s="673"/>
      <c r="BX22" s="673"/>
      <c r="BY22" s="673"/>
      <c r="BZ22" s="673"/>
      <c r="CA22" s="673"/>
      <c r="CB22" s="708"/>
      <c r="CD22" s="686" t="s">
        <v>283</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631" t="s">
        <v>284</v>
      </c>
      <c r="C23" s="632"/>
      <c r="D23" s="632"/>
      <c r="E23" s="632"/>
      <c r="F23" s="632"/>
      <c r="G23" s="632"/>
      <c r="H23" s="632"/>
      <c r="I23" s="632"/>
      <c r="J23" s="632"/>
      <c r="K23" s="632"/>
      <c r="L23" s="632"/>
      <c r="M23" s="632"/>
      <c r="N23" s="632"/>
      <c r="O23" s="632"/>
      <c r="P23" s="632"/>
      <c r="Q23" s="633"/>
      <c r="R23" s="634">
        <v>885401</v>
      </c>
      <c r="S23" s="635"/>
      <c r="T23" s="635"/>
      <c r="U23" s="635"/>
      <c r="V23" s="635"/>
      <c r="W23" s="635"/>
      <c r="X23" s="635"/>
      <c r="Y23" s="636"/>
      <c r="Z23" s="672">
        <v>4.4000000000000004</v>
      </c>
      <c r="AA23" s="672"/>
      <c r="AB23" s="672"/>
      <c r="AC23" s="672"/>
      <c r="AD23" s="673" t="s">
        <v>140</v>
      </c>
      <c r="AE23" s="673"/>
      <c r="AF23" s="673"/>
      <c r="AG23" s="673"/>
      <c r="AH23" s="673"/>
      <c r="AI23" s="673"/>
      <c r="AJ23" s="673"/>
      <c r="AK23" s="673"/>
      <c r="AL23" s="637" t="s">
        <v>140</v>
      </c>
      <c r="AM23" s="638"/>
      <c r="AN23" s="638"/>
      <c r="AO23" s="674"/>
      <c r="AP23" s="631" t="s">
        <v>285</v>
      </c>
      <c r="AQ23" s="712"/>
      <c r="AR23" s="712"/>
      <c r="AS23" s="712"/>
      <c r="AT23" s="712"/>
      <c r="AU23" s="712"/>
      <c r="AV23" s="712"/>
      <c r="AW23" s="712"/>
      <c r="AX23" s="712"/>
      <c r="AY23" s="712"/>
      <c r="AZ23" s="712"/>
      <c r="BA23" s="712"/>
      <c r="BB23" s="712"/>
      <c r="BC23" s="712"/>
      <c r="BD23" s="712"/>
      <c r="BE23" s="712"/>
      <c r="BF23" s="713"/>
      <c r="BG23" s="634">
        <v>87821</v>
      </c>
      <c r="BH23" s="635"/>
      <c r="BI23" s="635"/>
      <c r="BJ23" s="635"/>
      <c r="BK23" s="635"/>
      <c r="BL23" s="635"/>
      <c r="BM23" s="635"/>
      <c r="BN23" s="636"/>
      <c r="BO23" s="672">
        <v>4.0999999999999996</v>
      </c>
      <c r="BP23" s="672"/>
      <c r="BQ23" s="672"/>
      <c r="BR23" s="672"/>
      <c r="BS23" s="673" t="s">
        <v>140</v>
      </c>
      <c r="BT23" s="673"/>
      <c r="BU23" s="673"/>
      <c r="BV23" s="673"/>
      <c r="BW23" s="673"/>
      <c r="BX23" s="673"/>
      <c r="BY23" s="673"/>
      <c r="BZ23" s="673"/>
      <c r="CA23" s="673"/>
      <c r="CB23" s="708"/>
      <c r="CD23" s="686" t="s">
        <v>224</v>
      </c>
      <c r="CE23" s="687"/>
      <c r="CF23" s="687"/>
      <c r="CG23" s="687"/>
      <c r="CH23" s="687"/>
      <c r="CI23" s="687"/>
      <c r="CJ23" s="687"/>
      <c r="CK23" s="687"/>
      <c r="CL23" s="687"/>
      <c r="CM23" s="687"/>
      <c r="CN23" s="687"/>
      <c r="CO23" s="687"/>
      <c r="CP23" s="687"/>
      <c r="CQ23" s="688"/>
      <c r="CR23" s="686" t="s">
        <v>286</v>
      </c>
      <c r="CS23" s="687"/>
      <c r="CT23" s="687"/>
      <c r="CU23" s="687"/>
      <c r="CV23" s="687"/>
      <c r="CW23" s="687"/>
      <c r="CX23" s="687"/>
      <c r="CY23" s="688"/>
      <c r="CZ23" s="686" t="s">
        <v>287</v>
      </c>
      <c r="DA23" s="687"/>
      <c r="DB23" s="687"/>
      <c r="DC23" s="688"/>
      <c r="DD23" s="686" t="s">
        <v>288</v>
      </c>
      <c r="DE23" s="687"/>
      <c r="DF23" s="687"/>
      <c r="DG23" s="687"/>
      <c r="DH23" s="687"/>
      <c r="DI23" s="687"/>
      <c r="DJ23" s="687"/>
      <c r="DK23" s="688"/>
      <c r="DL23" s="724" t="s">
        <v>289</v>
      </c>
      <c r="DM23" s="725"/>
      <c r="DN23" s="725"/>
      <c r="DO23" s="725"/>
      <c r="DP23" s="725"/>
      <c r="DQ23" s="725"/>
      <c r="DR23" s="725"/>
      <c r="DS23" s="725"/>
      <c r="DT23" s="725"/>
      <c r="DU23" s="725"/>
      <c r="DV23" s="726"/>
      <c r="DW23" s="686" t="s">
        <v>290</v>
      </c>
      <c r="DX23" s="687"/>
      <c r="DY23" s="687"/>
      <c r="DZ23" s="687"/>
      <c r="EA23" s="687"/>
      <c r="EB23" s="687"/>
      <c r="EC23" s="688"/>
    </row>
    <row r="24" spans="2:133" ht="11.25" customHeight="1" x14ac:dyDescent="0.15">
      <c r="B24" s="631" t="s">
        <v>291</v>
      </c>
      <c r="C24" s="632"/>
      <c r="D24" s="632"/>
      <c r="E24" s="632"/>
      <c r="F24" s="632"/>
      <c r="G24" s="632"/>
      <c r="H24" s="632"/>
      <c r="I24" s="632"/>
      <c r="J24" s="632"/>
      <c r="K24" s="632"/>
      <c r="L24" s="632"/>
      <c r="M24" s="632"/>
      <c r="N24" s="632"/>
      <c r="O24" s="632"/>
      <c r="P24" s="632"/>
      <c r="Q24" s="633"/>
      <c r="R24" s="634" t="s">
        <v>236</v>
      </c>
      <c r="S24" s="635"/>
      <c r="T24" s="635"/>
      <c r="U24" s="635"/>
      <c r="V24" s="635"/>
      <c r="W24" s="635"/>
      <c r="X24" s="635"/>
      <c r="Y24" s="636"/>
      <c r="Z24" s="672" t="s">
        <v>236</v>
      </c>
      <c r="AA24" s="672"/>
      <c r="AB24" s="672"/>
      <c r="AC24" s="672"/>
      <c r="AD24" s="673" t="s">
        <v>236</v>
      </c>
      <c r="AE24" s="673"/>
      <c r="AF24" s="673"/>
      <c r="AG24" s="673"/>
      <c r="AH24" s="673"/>
      <c r="AI24" s="673"/>
      <c r="AJ24" s="673"/>
      <c r="AK24" s="673"/>
      <c r="AL24" s="637" t="s">
        <v>140</v>
      </c>
      <c r="AM24" s="638"/>
      <c r="AN24" s="638"/>
      <c r="AO24" s="674"/>
      <c r="AP24" s="631" t="s">
        <v>292</v>
      </c>
      <c r="AQ24" s="712"/>
      <c r="AR24" s="712"/>
      <c r="AS24" s="712"/>
      <c r="AT24" s="712"/>
      <c r="AU24" s="712"/>
      <c r="AV24" s="712"/>
      <c r="AW24" s="712"/>
      <c r="AX24" s="712"/>
      <c r="AY24" s="712"/>
      <c r="AZ24" s="712"/>
      <c r="BA24" s="712"/>
      <c r="BB24" s="712"/>
      <c r="BC24" s="712"/>
      <c r="BD24" s="712"/>
      <c r="BE24" s="712"/>
      <c r="BF24" s="713"/>
      <c r="BG24" s="634" t="s">
        <v>236</v>
      </c>
      <c r="BH24" s="635"/>
      <c r="BI24" s="635"/>
      <c r="BJ24" s="635"/>
      <c r="BK24" s="635"/>
      <c r="BL24" s="635"/>
      <c r="BM24" s="635"/>
      <c r="BN24" s="636"/>
      <c r="BO24" s="672" t="s">
        <v>236</v>
      </c>
      <c r="BP24" s="672"/>
      <c r="BQ24" s="672"/>
      <c r="BR24" s="672"/>
      <c r="BS24" s="673" t="s">
        <v>140</v>
      </c>
      <c r="BT24" s="673"/>
      <c r="BU24" s="673"/>
      <c r="BV24" s="673"/>
      <c r="BW24" s="673"/>
      <c r="BX24" s="673"/>
      <c r="BY24" s="673"/>
      <c r="BZ24" s="673"/>
      <c r="CA24" s="673"/>
      <c r="CB24" s="708"/>
      <c r="CD24" s="692" t="s">
        <v>293</v>
      </c>
      <c r="CE24" s="693"/>
      <c r="CF24" s="693"/>
      <c r="CG24" s="693"/>
      <c r="CH24" s="693"/>
      <c r="CI24" s="693"/>
      <c r="CJ24" s="693"/>
      <c r="CK24" s="693"/>
      <c r="CL24" s="693"/>
      <c r="CM24" s="693"/>
      <c r="CN24" s="693"/>
      <c r="CO24" s="693"/>
      <c r="CP24" s="693"/>
      <c r="CQ24" s="694"/>
      <c r="CR24" s="689">
        <v>6908808</v>
      </c>
      <c r="CS24" s="690"/>
      <c r="CT24" s="690"/>
      <c r="CU24" s="690"/>
      <c r="CV24" s="690"/>
      <c r="CW24" s="690"/>
      <c r="CX24" s="690"/>
      <c r="CY24" s="715"/>
      <c r="CZ24" s="716">
        <v>34.700000000000003</v>
      </c>
      <c r="DA24" s="698"/>
      <c r="DB24" s="698"/>
      <c r="DC24" s="718"/>
      <c r="DD24" s="714">
        <v>4441741</v>
      </c>
      <c r="DE24" s="690"/>
      <c r="DF24" s="690"/>
      <c r="DG24" s="690"/>
      <c r="DH24" s="690"/>
      <c r="DI24" s="690"/>
      <c r="DJ24" s="690"/>
      <c r="DK24" s="715"/>
      <c r="DL24" s="714">
        <v>4236700</v>
      </c>
      <c r="DM24" s="690"/>
      <c r="DN24" s="690"/>
      <c r="DO24" s="690"/>
      <c r="DP24" s="690"/>
      <c r="DQ24" s="690"/>
      <c r="DR24" s="690"/>
      <c r="DS24" s="690"/>
      <c r="DT24" s="690"/>
      <c r="DU24" s="690"/>
      <c r="DV24" s="715"/>
      <c r="DW24" s="716">
        <v>45.3</v>
      </c>
      <c r="DX24" s="698"/>
      <c r="DY24" s="698"/>
      <c r="DZ24" s="698"/>
      <c r="EA24" s="698"/>
      <c r="EB24" s="698"/>
      <c r="EC24" s="717"/>
    </row>
    <row r="25" spans="2:133" ht="11.25" customHeight="1" x14ac:dyDescent="0.15">
      <c r="B25" s="631" t="s">
        <v>294</v>
      </c>
      <c r="C25" s="632"/>
      <c r="D25" s="632"/>
      <c r="E25" s="632"/>
      <c r="F25" s="632"/>
      <c r="G25" s="632"/>
      <c r="H25" s="632"/>
      <c r="I25" s="632"/>
      <c r="J25" s="632"/>
      <c r="K25" s="632"/>
      <c r="L25" s="632"/>
      <c r="M25" s="632"/>
      <c r="N25" s="632"/>
      <c r="O25" s="632"/>
      <c r="P25" s="632"/>
      <c r="Q25" s="633"/>
      <c r="R25" s="634">
        <v>10196392</v>
      </c>
      <c r="S25" s="635"/>
      <c r="T25" s="635"/>
      <c r="U25" s="635"/>
      <c r="V25" s="635"/>
      <c r="W25" s="635"/>
      <c r="X25" s="635"/>
      <c r="Y25" s="636"/>
      <c r="Z25" s="672">
        <v>50.9</v>
      </c>
      <c r="AA25" s="672"/>
      <c r="AB25" s="672"/>
      <c r="AC25" s="672"/>
      <c r="AD25" s="673">
        <v>9223170</v>
      </c>
      <c r="AE25" s="673"/>
      <c r="AF25" s="673"/>
      <c r="AG25" s="673"/>
      <c r="AH25" s="673"/>
      <c r="AI25" s="673"/>
      <c r="AJ25" s="673"/>
      <c r="AK25" s="673"/>
      <c r="AL25" s="637">
        <v>99.5</v>
      </c>
      <c r="AM25" s="638"/>
      <c r="AN25" s="638"/>
      <c r="AO25" s="674"/>
      <c r="AP25" s="631" t="s">
        <v>295</v>
      </c>
      <c r="AQ25" s="712"/>
      <c r="AR25" s="712"/>
      <c r="AS25" s="712"/>
      <c r="AT25" s="712"/>
      <c r="AU25" s="712"/>
      <c r="AV25" s="712"/>
      <c r="AW25" s="712"/>
      <c r="AX25" s="712"/>
      <c r="AY25" s="712"/>
      <c r="AZ25" s="712"/>
      <c r="BA25" s="712"/>
      <c r="BB25" s="712"/>
      <c r="BC25" s="712"/>
      <c r="BD25" s="712"/>
      <c r="BE25" s="712"/>
      <c r="BF25" s="713"/>
      <c r="BG25" s="634" t="s">
        <v>140</v>
      </c>
      <c r="BH25" s="635"/>
      <c r="BI25" s="635"/>
      <c r="BJ25" s="635"/>
      <c r="BK25" s="635"/>
      <c r="BL25" s="635"/>
      <c r="BM25" s="635"/>
      <c r="BN25" s="636"/>
      <c r="BO25" s="672" t="s">
        <v>140</v>
      </c>
      <c r="BP25" s="672"/>
      <c r="BQ25" s="672"/>
      <c r="BR25" s="672"/>
      <c r="BS25" s="673" t="s">
        <v>140</v>
      </c>
      <c r="BT25" s="673"/>
      <c r="BU25" s="673"/>
      <c r="BV25" s="673"/>
      <c r="BW25" s="673"/>
      <c r="BX25" s="673"/>
      <c r="BY25" s="673"/>
      <c r="BZ25" s="673"/>
      <c r="CA25" s="673"/>
      <c r="CB25" s="708"/>
      <c r="CD25" s="631" t="s">
        <v>296</v>
      </c>
      <c r="CE25" s="632"/>
      <c r="CF25" s="632"/>
      <c r="CG25" s="632"/>
      <c r="CH25" s="632"/>
      <c r="CI25" s="632"/>
      <c r="CJ25" s="632"/>
      <c r="CK25" s="632"/>
      <c r="CL25" s="632"/>
      <c r="CM25" s="632"/>
      <c r="CN25" s="632"/>
      <c r="CO25" s="632"/>
      <c r="CP25" s="632"/>
      <c r="CQ25" s="633"/>
      <c r="CR25" s="634">
        <v>2027239</v>
      </c>
      <c r="CS25" s="647"/>
      <c r="CT25" s="647"/>
      <c r="CU25" s="647"/>
      <c r="CV25" s="647"/>
      <c r="CW25" s="647"/>
      <c r="CX25" s="647"/>
      <c r="CY25" s="648"/>
      <c r="CZ25" s="637">
        <v>10.199999999999999</v>
      </c>
      <c r="DA25" s="649"/>
      <c r="DB25" s="649"/>
      <c r="DC25" s="650"/>
      <c r="DD25" s="640">
        <v>1676740</v>
      </c>
      <c r="DE25" s="647"/>
      <c r="DF25" s="647"/>
      <c r="DG25" s="647"/>
      <c r="DH25" s="647"/>
      <c r="DI25" s="647"/>
      <c r="DJ25" s="647"/>
      <c r="DK25" s="648"/>
      <c r="DL25" s="640">
        <v>1484379</v>
      </c>
      <c r="DM25" s="647"/>
      <c r="DN25" s="647"/>
      <c r="DO25" s="647"/>
      <c r="DP25" s="647"/>
      <c r="DQ25" s="647"/>
      <c r="DR25" s="647"/>
      <c r="DS25" s="647"/>
      <c r="DT25" s="647"/>
      <c r="DU25" s="647"/>
      <c r="DV25" s="648"/>
      <c r="DW25" s="637">
        <v>15.9</v>
      </c>
      <c r="DX25" s="649"/>
      <c r="DY25" s="649"/>
      <c r="DZ25" s="649"/>
      <c r="EA25" s="649"/>
      <c r="EB25" s="649"/>
      <c r="EC25" s="661"/>
    </row>
    <row r="26" spans="2:133" ht="11.25" customHeight="1" x14ac:dyDescent="0.15">
      <c r="B26" s="631" t="s">
        <v>297</v>
      </c>
      <c r="C26" s="632"/>
      <c r="D26" s="632"/>
      <c r="E26" s="632"/>
      <c r="F26" s="632"/>
      <c r="G26" s="632"/>
      <c r="H26" s="632"/>
      <c r="I26" s="632"/>
      <c r="J26" s="632"/>
      <c r="K26" s="632"/>
      <c r="L26" s="632"/>
      <c r="M26" s="632"/>
      <c r="N26" s="632"/>
      <c r="O26" s="632"/>
      <c r="P26" s="632"/>
      <c r="Q26" s="633"/>
      <c r="R26" s="634">
        <v>2745</v>
      </c>
      <c r="S26" s="635"/>
      <c r="T26" s="635"/>
      <c r="U26" s="635"/>
      <c r="V26" s="635"/>
      <c r="W26" s="635"/>
      <c r="X26" s="635"/>
      <c r="Y26" s="636"/>
      <c r="Z26" s="672">
        <v>0</v>
      </c>
      <c r="AA26" s="672"/>
      <c r="AB26" s="672"/>
      <c r="AC26" s="672"/>
      <c r="AD26" s="673">
        <v>2745</v>
      </c>
      <c r="AE26" s="673"/>
      <c r="AF26" s="673"/>
      <c r="AG26" s="673"/>
      <c r="AH26" s="673"/>
      <c r="AI26" s="673"/>
      <c r="AJ26" s="673"/>
      <c r="AK26" s="673"/>
      <c r="AL26" s="637">
        <v>0</v>
      </c>
      <c r="AM26" s="638"/>
      <c r="AN26" s="638"/>
      <c r="AO26" s="674"/>
      <c r="AP26" s="631" t="s">
        <v>298</v>
      </c>
      <c r="AQ26" s="712"/>
      <c r="AR26" s="712"/>
      <c r="AS26" s="712"/>
      <c r="AT26" s="712"/>
      <c r="AU26" s="712"/>
      <c r="AV26" s="712"/>
      <c r="AW26" s="712"/>
      <c r="AX26" s="712"/>
      <c r="AY26" s="712"/>
      <c r="AZ26" s="712"/>
      <c r="BA26" s="712"/>
      <c r="BB26" s="712"/>
      <c r="BC26" s="712"/>
      <c r="BD26" s="712"/>
      <c r="BE26" s="712"/>
      <c r="BF26" s="713"/>
      <c r="BG26" s="634" t="s">
        <v>236</v>
      </c>
      <c r="BH26" s="635"/>
      <c r="BI26" s="635"/>
      <c r="BJ26" s="635"/>
      <c r="BK26" s="635"/>
      <c r="BL26" s="635"/>
      <c r="BM26" s="635"/>
      <c r="BN26" s="636"/>
      <c r="BO26" s="672" t="s">
        <v>236</v>
      </c>
      <c r="BP26" s="672"/>
      <c r="BQ26" s="672"/>
      <c r="BR26" s="672"/>
      <c r="BS26" s="673" t="s">
        <v>140</v>
      </c>
      <c r="BT26" s="673"/>
      <c r="BU26" s="673"/>
      <c r="BV26" s="673"/>
      <c r="BW26" s="673"/>
      <c r="BX26" s="673"/>
      <c r="BY26" s="673"/>
      <c r="BZ26" s="673"/>
      <c r="CA26" s="673"/>
      <c r="CB26" s="708"/>
      <c r="CD26" s="631" t="s">
        <v>299</v>
      </c>
      <c r="CE26" s="632"/>
      <c r="CF26" s="632"/>
      <c r="CG26" s="632"/>
      <c r="CH26" s="632"/>
      <c r="CI26" s="632"/>
      <c r="CJ26" s="632"/>
      <c r="CK26" s="632"/>
      <c r="CL26" s="632"/>
      <c r="CM26" s="632"/>
      <c r="CN26" s="632"/>
      <c r="CO26" s="632"/>
      <c r="CP26" s="632"/>
      <c r="CQ26" s="633"/>
      <c r="CR26" s="634">
        <v>1094568</v>
      </c>
      <c r="CS26" s="635"/>
      <c r="CT26" s="635"/>
      <c r="CU26" s="635"/>
      <c r="CV26" s="635"/>
      <c r="CW26" s="635"/>
      <c r="CX26" s="635"/>
      <c r="CY26" s="636"/>
      <c r="CZ26" s="637">
        <v>5.5</v>
      </c>
      <c r="DA26" s="649"/>
      <c r="DB26" s="649"/>
      <c r="DC26" s="650"/>
      <c r="DD26" s="640">
        <v>850687</v>
      </c>
      <c r="DE26" s="635"/>
      <c r="DF26" s="635"/>
      <c r="DG26" s="635"/>
      <c r="DH26" s="635"/>
      <c r="DI26" s="635"/>
      <c r="DJ26" s="635"/>
      <c r="DK26" s="636"/>
      <c r="DL26" s="640" t="s">
        <v>236</v>
      </c>
      <c r="DM26" s="635"/>
      <c r="DN26" s="635"/>
      <c r="DO26" s="635"/>
      <c r="DP26" s="635"/>
      <c r="DQ26" s="635"/>
      <c r="DR26" s="635"/>
      <c r="DS26" s="635"/>
      <c r="DT26" s="635"/>
      <c r="DU26" s="635"/>
      <c r="DV26" s="636"/>
      <c r="DW26" s="637" t="s">
        <v>140</v>
      </c>
      <c r="DX26" s="649"/>
      <c r="DY26" s="649"/>
      <c r="DZ26" s="649"/>
      <c r="EA26" s="649"/>
      <c r="EB26" s="649"/>
      <c r="EC26" s="661"/>
    </row>
    <row r="27" spans="2:133" ht="11.25" customHeight="1" x14ac:dyDescent="0.15">
      <c r="B27" s="631" t="s">
        <v>300</v>
      </c>
      <c r="C27" s="632"/>
      <c r="D27" s="632"/>
      <c r="E27" s="632"/>
      <c r="F27" s="632"/>
      <c r="G27" s="632"/>
      <c r="H27" s="632"/>
      <c r="I27" s="632"/>
      <c r="J27" s="632"/>
      <c r="K27" s="632"/>
      <c r="L27" s="632"/>
      <c r="M27" s="632"/>
      <c r="N27" s="632"/>
      <c r="O27" s="632"/>
      <c r="P27" s="632"/>
      <c r="Q27" s="633"/>
      <c r="R27" s="634">
        <v>114040</v>
      </c>
      <c r="S27" s="635"/>
      <c r="T27" s="635"/>
      <c r="U27" s="635"/>
      <c r="V27" s="635"/>
      <c r="W27" s="635"/>
      <c r="X27" s="635"/>
      <c r="Y27" s="636"/>
      <c r="Z27" s="672">
        <v>0.6</v>
      </c>
      <c r="AA27" s="672"/>
      <c r="AB27" s="672"/>
      <c r="AC27" s="672"/>
      <c r="AD27" s="673" t="s">
        <v>140</v>
      </c>
      <c r="AE27" s="673"/>
      <c r="AF27" s="673"/>
      <c r="AG27" s="673"/>
      <c r="AH27" s="673"/>
      <c r="AI27" s="673"/>
      <c r="AJ27" s="673"/>
      <c r="AK27" s="673"/>
      <c r="AL27" s="637" t="s">
        <v>236</v>
      </c>
      <c r="AM27" s="638"/>
      <c r="AN27" s="638"/>
      <c r="AO27" s="674"/>
      <c r="AP27" s="631" t="s">
        <v>301</v>
      </c>
      <c r="AQ27" s="632"/>
      <c r="AR27" s="632"/>
      <c r="AS27" s="632"/>
      <c r="AT27" s="632"/>
      <c r="AU27" s="632"/>
      <c r="AV27" s="632"/>
      <c r="AW27" s="632"/>
      <c r="AX27" s="632"/>
      <c r="AY27" s="632"/>
      <c r="AZ27" s="632"/>
      <c r="BA27" s="632"/>
      <c r="BB27" s="632"/>
      <c r="BC27" s="632"/>
      <c r="BD27" s="632"/>
      <c r="BE27" s="632"/>
      <c r="BF27" s="633"/>
      <c r="BG27" s="634">
        <v>2134564</v>
      </c>
      <c r="BH27" s="635"/>
      <c r="BI27" s="635"/>
      <c r="BJ27" s="635"/>
      <c r="BK27" s="635"/>
      <c r="BL27" s="635"/>
      <c r="BM27" s="635"/>
      <c r="BN27" s="636"/>
      <c r="BO27" s="672">
        <v>100</v>
      </c>
      <c r="BP27" s="672"/>
      <c r="BQ27" s="672"/>
      <c r="BR27" s="672"/>
      <c r="BS27" s="673">
        <v>25910</v>
      </c>
      <c r="BT27" s="673"/>
      <c r="BU27" s="673"/>
      <c r="BV27" s="673"/>
      <c r="BW27" s="673"/>
      <c r="BX27" s="673"/>
      <c r="BY27" s="673"/>
      <c r="BZ27" s="673"/>
      <c r="CA27" s="673"/>
      <c r="CB27" s="708"/>
      <c r="CD27" s="631" t="s">
        <v>302</v>
      </c>
      <c r="CE27" s="632"/>
      <c r="CF27" s="632"/>
      <c r="CG27" s="632"/>
      <c r="CH27" s="632"/>
      <c r="CI27" s="632"/>
      <c r="CJ27" s="632"/>
      <c r="CK27" s="632"/>
      <c r="CL27" s="632"/>
      <c r="CM27" s="632"/>
      <c r="CN27" s="632"/>
      <c r="CO27" s="632"/>
      <c r="CP27" s="632"/>
      <c r="CQ27" s="633"/>
      <c r="CR27" s="634">
        <v>2553552</v>
      </c>
      <c r="CS27" s="647"/>
      <c r="CT27" s="647"/>
      <c r="CU27" s="647"/>
      <c r="CV27" s="647"/>
      <c r="CW27" s="647"/>
      <c r="CX27" s="647"/>
      <c r="CY27" s="648"/>
      <c r="CZ27" s="637">
        <v>12.8</v>
      </c>
      <c r="DA27" s="649"/>
      <c r="DB27" s="649"/>
      <c r="DC27" s="650"/>
      <c r="DD27" s="640">
        <v>520971</v>
      </c>
      <c r="DE27" s="647"/>
      <c r="DF27" s="647"/>
      <c r="DG27" s="647"/>
      <c r="DH27" s="647"/>
      <c r="DI27" s="647"/>
      <c r="DJ27" s="647"/>
      <c r="DK27" s="648"/>
      <c r="DL27" s="640">
        <v>508291</v>
      </c>
      <c r="DM27" s="647"/>
      <c r="DN27" s="647"/>
      <c r="DO27" s="647"/>
      <c r="DP27" s="647"/>
      <c r="DQ27" s="647"/>
      <c r="DR27" s="647"/>
      <c r="DS27" s="647"/>
      <c r="DT27" s="647"/>
      <c r="DU27" s="647"/>
      <c r="DV27" s="648"/>
      <c r="DW27" s="637">
        <v>5.4</v>
      </c>
      <c r="DX27" s="649"/>
      <c r="DY27" s="649"/>
      <c r="DZ27" s="649"/>
      <c r="EA27" s="649"/>
      <c r="EB27" s="649"/>
      <c r="EC27" s="661"/>
    </row>
    <row r="28" spans="2:133" ht="11.25" customHeight="1" x14ac:dyDescent="0.15">
      <c r="B28" s="631" t="s">
        <v>303</v>
      </c>
      <c r="C28" s="632"/>
      <c r="D28" s="632"/>
      <c r="E28" s="632"/>
      <c r="F28" s="632"/>
      <c r="G28" s="632"/>
      <c r="H28" s="632"/>
      <c r="I28" s="632"/>
      <c r="J28" s="632"/>
      <c r="K28" s="632"/>
      <c r="L28" s="632"/>
      <c r="M28" s="632"/>
      <c r="N28" s="632"/>
      <c r="O28" s="632"/>
      <c r="P28" s="632"/>
      <c r="Q28" s="633"/>
      <c r="R28" s="634">
        <v>166177</v>
      </c>
      <c r="S28" s="635"/>
      <c r="T28" s="635"/>
      <c r="U28" s="635"/>
      <c r="V28" s="635"/>
      <c r="W28" s="635"/>
      <c r="X28" s="635"/>
      <c r="Y28" s="636"/>
      <c r="Z28" s="672">
        <v>0.8</v>
      </c>
      <c r="AA28" s="672"/>
      <c r="AB28" s="672"/>
      <c r="AC28" s="672"/>
      <c r="AD28" s="673">
        <v>16411</v>
      </c>
      <c r="AE28" s="673"/>
      <c r="AF28" s="673"/>
      <c r="AG28" s="673"/>
      <c r="AH28" s="673"/>
      <c r="AI28" s="673"/>
      <c r="AJ28" s="673"/>
      <c r="AK28" s="673"/>
      <c r="AL28" s="637">
        <v>0.2</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304</v>
      </c>
      <c r="CE28" s="632"/>
      <c r="CF28" s="632"/>
      <c r="CG28" s="632"/>
      <c r="CH28" s="632"/>
      <c r="CI28" s="632"/>
      <c r="CJ28" s="632"/>
      <c r="CK28" s="632"/>
      <c r="CL28" s="632"/>
      <c r="CM28" s="632"/>
      <c r="CN28" s="632"/>
      <c r="CO28" s="632"/>
      <c r="CP28" s="632"/>
      <c r="CQ28" s="633"/>
      <c r="CR28" s="634">
        <v>2328017</v>
      </c>
      <c r="CS28" s="635"/>
      <c r="CT28" s="635"/>
      <c r="CU28" s="635"/>
      <c r="CV28" s="635"/>
      <c r="CW28" s="635"/>
      <c r="CX28" s="635"/>
      <c r="CY28" s="636"/>
      <c r="CZ28" s="637">
        <v>11.7</v>
      </c>
      <c r="DA28" s="649"/>
      <c r="DB28" s="649"/>
      <c r="DC28" s="650"/>
      <c r="DD28" s="640">
        <v>2244030</v>
      </c>
      <c r="DE28" s="635"/>
      <c r="DF28" s="635"/>
      <c r="DG28" s="635"/>
      <c r="DH28" s="635"/>
      <c r="DI28" s="635"/>
      <c r="DJ28" s="635"/>
      <c r="DK28" s="636"/>
      <c r="DL28" s="640">
        <v>2244030</v>
      </c>
      <c r="DM28" s="635"/>
      <c r="DN28" s="635"/>
      <c r="DO28" s="635"/>
      <c r="DP28" s="635"/>
      <c r="DQ28" s="635"/>
      <c r="DR28" s="635"/>
      <c r="DS28" s="635"/>
      <c r="DT28" s="635"/>
      <c r="DU28" s="635"/>
      <c r="DV28" s="636"/>
      <c r="DW28" s="637">
        <v>24</v>
      </c>
      <c r="DX28" s="649"/>
      <c r="DY28" s="649"/>
      <c r="DZ28" s="649"/>
      <c r="EA28" s="649"/>
      <c r="EB28" s="649"/>
      <c r="EC28" s="661"/>
    </row>
    <row r="29" spans="2:133" ht="11.25" customHeight="1" x14ac:dyDescent="0.15">
      <c r="B29" s="631" t="s">
        <v>305</v>
      </c>
      <c r="C29" s="632"/>
      <c r="D29" s="632"/>
      <c r="E29" s="632"/>
      <c r="F29" s="632"/>
      <c r="G29" s="632"/>
      <c r="H29" s="632"/>
      <c r="I29" s="632"/>
      <c r="J29" s="632"/>
      <c r="K29" s="632"/>
      <c r="L29" s="632"/>
      <c r="M29" s="632"/>
      <c r="N29" s="632"/>
      <c r="O29" s="632"/>
      <c r="P29" s="632"/>
      <c r="Q29" s="633"/>
      <c r="R29" s="634">
        <v>65499</v>
      </c>
      <c r="S29" s="635"/>
      <c r="T29" s="635"/>
      <c r="U29" s="635"/>
      <c r="V29" s="635"/>
      <c r="W29" s="635"/>
      <c r="X29" s="635"/>
      <c r="Y29" s="636"/>
      <c r="Z29" s="672">
        <v>0.3</v>
      </c>
      <c r="AA29" s="672"/>
      <c r="AB29" s="672"/>
      <c r="AC29" s="672"/>
      <c r="AD29" s="673" t="s">
        <v>140</v>
      </c>
      <c r="AE29" s="673"/>
      <c r="AF29" s="673"/>
      <c r="AG29" s="673"/>
      <c r="AH29" s="673"/>
      <c r="AI29" s="673"/>
      <c r="AJ29" s="673"/>
      <c r="AK29" s="673"/>
      <c r="AL29" s="637" t="s">
        <v>236</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08"/>
      <c r="CD29" s="653" t="s">
        <v>306</v>
      </c>
      <c r="CE29" s="654"/>
      <c r="CF29" s="631" t="s">
        <v>307</v>
      </c>
      <c r="CG29" s="632"/>
      <c r="CH29" s="632"/>
      <c r="CI29" s="632"/>
      <c r="CJ29" s="632"/>
      <c r="CK29" s="632"/>
      <c r="CL29" s="632"/>
      <c r="CM29" s="632"/>
      <c r="CN29" s="632"/>
      <c r="CO29" s="632"/>
      <c r="CP29" s="632"/>
      <c r="CQ29" s="633"/>
      <c r="CR29" s="634">
        <v>2327525</v>
      </c>
      <c r="CS29" s="647"/>
      <c r="CT29" s="647"/>
      <c r="CU29" s="647"/>
      <c r="CV29" s="647"/>
      <c r="CW29" s="647"/>
      <c r="CX29" s="647"/>
      <c r="CY29" s="648"/>
      <c r="CZ29" s="637">
        <v>11.7</v>
      </c>
      <c r="DA29" s="649"/>
      <c r="DB29" s="649"/>
      <c r="DC29" s="650"/>
      <c r="DD29" s="640">
        <v>2243538</v>
      </c>
      <c r="DE29" s="647"/>
      <c r="DF29" s="647"/>
      <c r="DG29" s="647"/>
      <c r="DH29" s="647"/>
      <c r="DI29" s="647"/>
      <c r="DJ29" s="647"/>
      <c r="DK29" s="648"/>
      <c r="DL29" s="640">
        <v>2243538</v>
      </c>
      <c r="DM29" s="647"/>
      <c r="DN29" s="647"/>
      <c r="DO29" s="647"/>
      <c r="DP29" s="647"/>
      <c r="DQ29" s="647"/>
      <c r="DR29" s="647"/>
      <c r="DS29" s="647"/>
      <c r="DT29" s="647"/>
      <c r="DU29" s="647"/>
      <c r="DV29" s="648"/>
      <c r="DW29" s="637">
        <v>24</v>
      </c>
      <c r="DX29" s="649"/>
      <c r="DY29" s="649"/>
      <c r="DZ29" s="649"/>
      <c r="EA29" s="649"/>
      <c r="EB29" s="649"/>
      <c r="EC29" s="661"/>
    </row>
    <row r="30" spans="2:133" ht="11.25" customHeight="1" x14ac:dyDescent="0.15">
      <c r="B30" s="631" t="s">
        <v>308</v>
      </c>
      <c r="C30" s="632"/>
      <c r="D30" s="632"/>
      <c r="E30" s="632"/>
      <c r="F30" s="632"/>
      <c r="G30" s="632"/>
      <c r="H30" s="632"/>
      <c r="I30" s="632"/>
      <c r="J30" s="632"/>
      <c r="K30" s="632"/>
      <c r="L30" s="632"/>
      <c r="M30" s="632"/>
      <c r="N30" s="632"/>
      <c r="O30" s="632"/>
      <c r="P30" s="632"/>
      <c r="Q30" s="633"/>
      <c r="R30" s="634">
        <v>2849391</v>
      </c>
      <c r="S30" s="635"/>
      <c r="T30" s="635"/>
      <c r="U30" s="635"/>
      <c r="V30" s="635"/>
      <c r="W30" s="635"/>
      <c r="X30" s="635"/>
      <c r="Y30" s="636"/>
      <c r="Z30" s="672">
        <v>14.2</v>
      </c>
      <c r="AA30" s="672"/>
      <c r="AB30" s="672"/>
      <c r="AC30" s="672"/>
      <c r="AD30" s="673" t="s">
        <v>140</v>
      </c>
      <c r="AE30" s="673"/>
      <c r="AF30" s="673"/>
      <c r="AG30" s="673"/>
      <c r="AH30" s="673"/>
      <c r="AI30" s="673"/>
      <c r="AJ30" s="673"/>
      <c r="AK30" s="673"/>
      <c r="AL30" s="637" t="s">
        <v>140</v>
      </c>
      <c r="AM30" s="638"/>
      <c r="AN30" s="638"/>
      <c r="AO30" s="674"/>
      <c r="AP30" s="686" t="s">
        <v>224</v>
      </c>
      <c r="AQ30" s="687"/>
      <c r="AR30" s="687"/>
      <c r="AS30" s="687"/>
      <c r="AT30" s="687"/>
      <c r="AU30" s="687"/>
      <c r="AV30" s="687"/>
      <c r="AW30" s="687"/>
      <c r="AX30" s="687"/>
      <c r="AY30" s="687"/>
      <c r="AZ30" s="687"/>
      <c r="BA30" s="687"/>
      <c r="BB30" s="687"/>
      <c r="BC30" s="687"/>
      <c r="BD30" s="687"/>
      <c r="BE30" s="687"/>
      <c r="BF30" s="688"/>
      <c r="BG30" s="686" t="s">
        <v>309</v>
      </c>
      <c r="BH30" s="706"/>
      <c r="BI30" s="706"/>
      <c r="BJ30" s="706"/>
      <c r="BK30" s="706"/>
      <c r="BL30" s="706"/>
      <c r="BM30" s="706"/>
      <c r="BN30" s="706"/>
      <c r="BO30" s="706"/>
      <c r="BP30" s="706"/>
      <c r="BQ30" s="707"/>
      <c r="BR30" s="686" t="s">
        <v>310</v>
      </c>
      <c r="BS30" s="706"/>
      <c r="BT30" s="706"/>
      <c r="BU30" s="706"/>
      <c r="BV30" s="706"/>
      <c r="BW30" s="706"/>
      <c r="BX30" s="706"/>
      <c r="BY30" s="706"/>
      <c r="BZ30" s="706"/>
      <c r="CA30" s="706"/>
      <c r="CB30" s="707"/>
      <c r="CD30" s="655"/>
      <c r="CE30" s="656"/>
      <c r="CF30" s="631" t="s">
        <v>311</v>
      </c>
      <c r="CG30" s="632"/>
      <c r="CH30" s="632"/>
      <c r="CI30" s="632"/>
      <c r="CJ30" s="632"/>
      <c r="CK30" s="632"/>
      <c r="CL30" s="632"/>
      <c r="CM30" s="632"/>
      <c r="CN30" s="632"/>
      <c r="CO30" s="632"/>
      <c r="CP30" s="632"/>
      <c r="CQ30" s="633"/>
      <c r="CR30" s="634">
        <v>2253152</v>
      </c>
      <c r="CS30" s="635"/>
      <c r="CT30" s="635"/>
      <c r="CU30" s="635"/>
      <c r="CV30" s="635"/>
      <c r="CW30" s="635"/>
      <c r="CX30" s="635"/>
      <c r="CY30" s="636"/>
      <c r="CZ30" s="637">
        <v>11.3</v>
      </c>
      <c r="DA30" s="649"/>
      <c r="DB30" s="649"/>
      <c r="DC30" s="650"/>
      <c r="DD30" s="640">
        <v>2174276</v>
      </c>
      <c r="DE30" s="635"/>
      <c r="DF30" s="635"/>
      <c r="DG30" s="635"/>
      <c r="DH30" s="635"/>
      <c r="DI30" s="635"/>
      <c r="DJ30" s="635"/>
      <c r="DK30" s="636"/>
      <c r="DL30" s="640">
        <v>2174276</v>
      </c>
      <c r="DM30" s="635"/>
      <c r="DN30" s="635"/>
      <c r="DO30" s="635"/>
      <c r="DP30" s="635"/>
      <c r="DQ30" s="635"/>
      <c r="DR30" s="635"/>
      <c r="DS30" s="635"/>
      <c r="DT30" s="635"/>
      <c r="DU30" s="635"/>
      <c r="DV30" s="636"/>
      <c r="DW30" s="637">
        <v>23.2</v>
      </c>
      <c r="DX30" s="649"/>
      <c r="DY30" s="649"/>
      <c r="DZ30" s="649"/>
      <c r="EA30" s="649"/>
      <c r="EB30" s="649"/>
      <c r="EC30" s="661"/>
    </row>
    <row r="31" spans="2:133" ht="11.25" customHeight="1" x14ac:dyDescent="0.15">
      <c r="B31" s="709" t="s">
        <v>312</v>
      </c>
      <c r="C31" s="710"/>
      <c r="D31" s="710"/>
      <c r="E31" s="710"/>
      <c r="F31" s="710"/>
      <c r="G31" s="710"/>
      <c r="H31" s="710"/>
      <c r="I31" s="710"/>
      <c r="J31" s="710"/>
      <c r="K31" s="710"/>
      <c r="L31" s="710"/>
      <c r="M31" s="710"/>
      <c r="N31" s="710"/>
      <c r="O31" s="710"/>
      <c r="P31" s="710"/>
      <c r="Q31" s="711"/>
      <c r="R31" s="634" t="s">
        <v>236</v>
      </c>
      <c r="S31" s="635"/>
      <c r="T31" s="635"/>
      <c r="U31" s="635"/>
      <c r="V31" s="635"/>
      <c r="W31" s="635"/>
      <c r="X31" s="635"/>
      <c r="Y31" s="636"/>
      <c r="Z31" s="672" t="s">
        <v>236</v>
      </c>
      <c r="AA31" s="672"/>
      <c r="AB31" s="672"/>
      <c r="AC31" s="672"/>
      <c r="AD31" s="673" t="s">
        <v>236</v>
      </c>
      <c r="AE31" s="673"/>
      <c r="AF31" s="673"/>
      <c r="AG31" s="673"/>
      <c r="AH31" s="673"/>
      <c r="AI31" s="673"/>
      <c r="AJ31" s="673"/>
      <c r="AK31" s="673"/>
      <c r="AL31" s="637" t="s">
        <v>140</v>
      </c>
      <c r="AM31" s="638"/>
      <c r="AN31" s="638"/>
      <c r="AO31" s="674"/>
      <c r="AP31" s="700" t="s">
        <v>313</v>
      </c>
      <c r="AQ31" s="701"/>
      <c r="AR31" s="701"/>
      <c r="AS31" s="701"/>
      <c r="AT31" s="702" t="s">
        <v>314</v>
      </c>
      <c r="AU31" s="212"/>
      <c r="AV31" s="212"/>
      <c r="AW31" s="212"/>
      <c r="AX31" s="692" t="s">
        <v>190</v>
      </c>
      <c r="AY31" s="693"/>
      <c r="AZ31" s="693"/>
      <c r="BA31" s="693"/>
      <c r="BB31" s="693"/>
      <c r="BC31" s="693"/>
      <c r="BD31" s="693"/>
      <c r="BE31" s="693"/>
      <c r="BF31" s="694"/>
      <c r="BG31" s="696">
        <v>99.2</v>
      </c>
      <c r="BH31" s="697"/>
      <c r="BI31" s="697"/>
      <c r="BJ31" s="697"/>
      <c r="BK31" s="697"/>
      <c r="BL31" s="697"/>
      <c r="BM31" s="698">
        <v>96.4</v>
      </c>
      <c r="BN31" s="697"/>
      <c r="BO31" s="697"/>
      <c r="BP31" s="697"/>
      <c r="BQ31" s="699"/>
      <c r="BR31" s="696">
        <v>99.3</v>
      </c>
      <c r="BS31" s="697"/>
      <c r="BT31" s="697"/>
      <c r="BU31" s="697"/>
      <c r="BV31" s="697"/>
      <c r="BW31" s="697"/>
      <c r="BX31" s="698">
        <v>96.3</v>
      </c>
      <c r="BY31" s="697"/>
      <c r="BZ31" s="697"/>
      <c r="CA31" s="697"/>
      <c r="CB31" s="699"/>
      <c r="CD31" s="655"/>
      <c r="CE31" s="656"/>
      <c r="CF31" s="631" t="s">
        <v>315</v>
      </c>
      <c r="CG31" s="632"/>
      <c r="CH31" s="632"/>
      <c r="CI31" s="632"/>
      <c r="CJ31" s="632"/>
      <c r="CK31" s="632"/>
      <c r="CL31" s="632"/>
      <c r="CM31" s="632"/>
      <c r="CN31" s="632"/>
      <c r="CO31" s="632"/>
      <c r="CP31" s="632"/>
      <c r="CQ31" s="633"/>
      <c r="CR31" s="634">
        <v>74373</v>
      </c>
      <c r="CS31" s="647"/>
      <c r="CT31" s="647"/>
      <c r="CU31" s="647"/>
      <c r="CV31" s="647"/>
      <c r="CW31" s="647"/>
      <c r="CX31" s="647"/>
      <c r="CY31" s="648"/>
      <c r="CZ31" s="637">
        <v>0.4</v>
      </c>
      <c r="DA31" s="649"/>
      <c r="DB31" s="649"/>
      <c r="DC31" s="650"/>
      <c r="DD31" s="640">
        <v>69262</v>
      </c>
      <c r="DE31" s="647"/>
      <c r="DF31" s="647"/>
      <c r="DG31" s="647"/>
      <c r="DH31" s="647"/>
      <c r="DI31" s="647"/>
      <c r="DJ31" s="647"/>
      <c r="DK31" s="648"/>
      <c r="DL31" s="640">
        <v>69262</v>
      </c>
      <c r="DM31" s="647"/>
      <c r="DN31" s="647"/>
      <c r="DO31" s="647"/>
      <c r="DP31" s="647"/>
      <c r="DQ31" s="647"/>
      <c r="DR31" s="647"/>
      <c r="DS31" s="647"/>
      <c r="DT31" s="647"/>
      <c r="DU31" s="647"/>
      <c r="DV31" s="648"/>
      <c r="DW31" s="637">
        <v>0.7</v>
      </c>
      <c r="DX31" s="649"/>
      <c r="DY31" s="649"/>
      <c r="DZ31" s="649"/>
      <c r="EA31" s="649"/>
      <c r="EB31" s="649"/>
      <c r="EC31" s="661"/>
    </row>
    <row r="32" spans="2:133" ht="11.25" customHeight="1" x14ac:dyDescent="0.15">
      <c r="B32" s="631" t="s">
        <v>316</v>
      </c>
      <c r="C32" s="632"/>
      <c r="D32" s="632"/>
      <c r="E32" s="632"/>
      <c r="F32" s="632"/>
      <c r="G32" s="632"/>
      <c r="H32" s="632"/>
      <c r="I32" s="632"/>
      <c r="J32" s="632"/>
      <c r="K32" s="632"/>
      <c r="L32" s="632"/>
      <c r="M32" s="632"/>
      <c r="N32" s="632"/>
      <c r="O32" s="632"/>
      <c r="P32" s="632"/>
      <c r="Q32" s="633"/>
      <c r="R32" s="634">
        <v>1421890</v>
      </c>
      <c r="S32" s="635"/>
      <c r="T32" s="635"/>
      <c r="U32" s="635"/>
      <c r="V32" s="635"/>
      <c r="W32" s="635"/>
      <c r="X32" s="635"/>
      <c r="Y32" s="636"/>
      <c r="Z32" s="672">
        <v>7.1</v>
      </c>
      <c r="AA32" s="672"/>
      <c r="AB32" s="672"/>
      <c r="AC32" s="672"/>
      <c r="AD32" s="673" t="s">
        <v>140</v>
      </c>
      <c r="AE32" s="673"/>
      <c r="AF32" s="673"/>
      <c r="AG32" s="673"/>
      <c r="AH32" s="673"/>
      <c r="AI32" s="673"/>
      <c r="AJ32" s="673"/>
      <c r="AK32" s="673"/>
      <c r="AL32" s="637" t="s">
        <v>236</v>
      </c>
      <c r="AM32" s="638"/>
      <c r="AN32" s="638"/>
      <c r="AO32" s="674"/>
      <c r="AP32" s="675"/>
      <c r="AQ32" s="676"/>
      <c r="AR32" s="676"/>
      <c r="AS32" s="676"/>
      <c r="AT32" s="703"/>
      <c r="AU32" s="208" t="s">
        <v>317</v>
      </c>
      <c r="AX32" s="631" t="s">
        <v>318</v>
      </c>
      <c r="AY32" s="632"/>
      <c r="AZ32" s="632"/>
      <c r="BA32" s="632"/>
      <c r="BB32" s="632"/>
      <c r="BC32" s="632"/>
      <c r="BD32" s="632"/>
      <c r="BE32" s="632"/>
      <c r="BF32" s="633"/>
      <c r="BG32" s="705">
        <v>99.4</v>
      </c>
      <c r="BH32" s="647"/>
      <c r="BI32" s="647"/>
      <c r="BJ32" s="647"/>
      <c r="BK32" s="647"/>
      <c r="BL32" s="647"/>
      <c r="BM32" s="638">
        <v>97.9</v>
      </c>
      <c r="BN32" s="647"/>
      <c r="BO32" s="647"/>
      <c r="BP32" s="647"/>
      <c r="BQ32" s="670"/>
      <c r="BR32" s="705">
        <v>99.5</v>
      </c>
      <c r="BS32" s="647"/>
      <c r="BT32" s="647"/>
      <c r="BU32" s="647"/>
      <c r="BV32" s="647"/>
      <c r="BW32" s="647"/>
      <c r="BX32" s="638">
        <v>98.1</v>
      </c>
      <c r="BY32" s="647"/>
      <c r="BZ32" s="647"/>
      <c r="CA32" s="647"/>
      <c r="CB32" s="670"/>
      <c r="CD32" s="657"/>
      <c r="CE32" s="658"/>
      <c r="CF32" s="631" t="s">
        <v>319</v>
      </c>
      <c r="CG32" s="632"/>
      <c r="CH32" s="632"/>
      <c r="CI32" s="632"/>
      <c r="CJ32" s="632"/>
      <c r="CK32" s="632"/>
      <c r="CL32" s="632"/>
      <c r="CM32" s="632"/>
      <c r="CN32" s="632"/>
      <c r="CO32" s="632"/>
      <c r="CP32" s="632"/>
      <c r="CQ32" s="633"/>
      <c r="CR32" s="634">
        <v>492</v>
      </c>
      <c r="CS32" s="635"/>
      <c r="CT32" s="635"/>
      <c r="CU32" s="635"/>
      <c r="CV32" s="635"/>
      <c r="CW32" s="635"/>
      <c r="CX32" s="635"/>
      <c r="CY32" s="636"/>
      <c r="CZ32" s="637">
        <v>0</v>
      </c>
      <c r="DA32" s="649"/>
      <c r="DB32" s="649"/>
      <c r="DC32" s="650"/>
      <c r="DD32" s="640">
        <v>492</v>
      </c>
      <c r="DE32" s="635"/>
      <c r="DF32" s="635"/>
      <c r="DG32" s="635"/>
      <c r="DH32" s="635"/>
      <c r="DI32" s="635"/>
      <c r="DJ32" s="635"/>
      <c r="DK32" s="636"/>
      <c r="DL32" s="640">
        <v>492</v>
      </c>
      <c r="DM32" s="635"/>
      <c r="DN32" s="635"/>
      <c r="DO32" s="635"/>
      <c r="DP32" s="635"/>
      <c r="DQ32" s="635"/>
      <c r="DR32" s="635"/>
      <c r="DS32" s="635"/>
      <c r="DT32" s="635"/>
      <c r="DU32" s="635"/>
      <c r="DV32" s="636"/>
      <c r="DW32" s="637">
        <v>0</v>
      </c>
      <c r="DX32" s="649"/>
      <c r="DY32" s="649"/>
      <c r="DZ32" s="649"/>
      <c r="EA32" s="649"/>
      <c r="EB32" s="649"/>
      <c r="EC32" s="661"/>
    </row>
    <row r="33" spans="2:133" ht="11.25" customHeight="1" x14ac:dyDescent="0.15">
      <c r="B33" s="631" t="s">
        <v>320</v>
      </c>
      <c r="C33" s="632"/>
      <c r="D33" s="632"/>
      <c r="E33" s="632"/>
      <c r="F33" s="632"/>
      <c r="G33" s="632"/>
      <c r="H33" s="632"/>
      <c r="I33" s="632"/>
      <c r="J33" s="632"/>
      <c r="K33" s="632"/>
      <c r="L33" s="632"/>
      <c r="M33" s="632"/>
      <c r="N33" s="632"/>
      <c r="O33" s="632"/>
      <c r="P33" s="632"/>
      <c r="Q33" s="633"/>
      <c r="R33" s="634">
        <v>53434</v>
      </c>
      <c r="S33" s="635"/>
      <c r="T33" s="635"/>
      <c r="U33" s="635"/>
      <c r="V33" s="635"/>
      <c r="W33" s="635"/>
      <c r="X33" s="635"/>
      <c r="Y33" s="636"/>
      <c r="Z33" s="672">
        <v>0.3</v>
      </c>
      <c r="AA33" s="672"/>
      <c r="AB33" s="672"/>
      <c r="AC33" s="672"/>
      <c r="AD33" s="673">
        <v>30208</v>
      </c>
      <c r="AE33" s="673"/>
      <c r="AF33" s="673"/>
      <c r="AG33" s="673"/>
      <c r="AH33" s="673"/>
      <c r="AI33" s="673"/>
      <c r="AJ33" s="673"/>
      <c r="AK33" s="673"/>
      <c r="AL33" s="637">
        <v>0.3</v>
      </c>
      <c r="AM33" s="638"/>
      <c r="AN33" s="638"/>
      <c r="AO33" s="674"/>
      <c r="AP33" s="677"/>
      <c r="AQ33" s="678"/>
      <c r="AR33" s="678"/>
      <c r="AS33" s="678"/>
      <c r="AT33" s="704"/>
      <c r="AU33" s="213"/>
      <c r="AV33" s="213"/>
      <c r="AW33" s="213"/>
      <c r="AX33" s="615" t="s">
        <v>321</v>
      </c>
      <c r="AY33" s="616"/>
      <c r="AZ33" s="616"/>
      <c r="BA33" s="616"/>
      <c r="BB33" s="616"/>
      <c r="BC33" s="616"/>
      <c r="BD33" s="616"/>
      <c r="BE33" s="616"/>
      <c r="BF33" s="617"/>
      <c r="BG33" s="695">
        <v>98.7</v>
      </c>
      <c r="BH33" s="619"/>
      <c r="BI33" s="619"/>
      <c r="BJ33" s="619"/>
      <c r="BK33" s="619"/>
      <c r="BL33" s="619"/>
      <c r="BM33" s="665">
        <v>93.9</v>
      </c>
      <c r="BN33" s="619"/>
      <c r="BO33" s="619"/>
      <c r="BP33" s="619"/>
      <c r="BQ33" s="682"/>
      <c r="BR33" s="695">
        <v>98.9</v>
      </c>
      <c r="BS33" s="619"/>
      <c r="BT33" s="619"/>
      <c r="BU33" s="619"/>
      <c r="BV33" s="619"/>
      <c r="BW33" s="619"/>
      <c r="BX33" s="665">
        <v>93.5</v>
      </c>
      <c r="BY33" s="619"/>
      <c r="BZ33" s="619"/>
      <c r="CA33" s="619"/>
      <c r="CB33" s="682"/>
      <c r="CD33" s="631" t="s">
        <v>322</v>
      </c>
      <c r="CE33" s="632"/>
      <c r="CF33" s="632"/>
      <c r="CG33" s="632"/>
      <c r="CH33" s="632"/>
      <c r="CI33" s="632"/>
      <c r="CJ33" s="632"/>
      <c r="CK33" s="632"/>
      <c r="CL33" s="632"/>
      <c r="CM33" s="632"/>
      <c r="CN33" s="632"/>
      <c r="CO33" s="632"/>
      <c r="CP33" s="632"/>
      <c r="CQ33" s="633"/>
      <c r="CR33" s="634">
        <v>8783936</v>
      </c>
      <c r="CS33" s="647"/>
      <c r="CT33" s="647"/>
      <c r="CU33" s="647"/>
      <c r="CV33" s="647"/>
      <c r="CW33" s="647"/>
      <c r="CX33" s="647"/>
      <c r="CY33" s="648"/>
      <c r="CZ33" s="637">
        <v>44.1</v>
      </c>
      <c r="DA33" s="649"/>
      <c r="DB33" s="649"/>
      <c r="DC33" s="650"/>
      <c r="DD33" s="640">
        <v>5945959</v>
      </c>
      <c r="DE33" s="647"/>
      <c r="DF33" s="647"/>
      <c r="DG33" s="647"/>
      <c r="DH33" s="647"/>
      <c r="DI33" s="647"/>
      <c r="DJ33" s="647"/>
      <c r="DK33" s="648"/>
      <c r="DL33" s="640">
        <v>3634552</v>
      </c>
      <c r="DM33" s="647"/>
      <c r="DN33" s="647"/>
      <c r="DO33" s="647"/>
      <c r="DP33" s="647"/>
      <c r="DQ33" s="647"/>
      <c r="DR33" s="647"/>
      <c r="DS33" s="647"/>
      <c r="DT33" s="647"/>
      <c r="DU33" s="647"/>
      <c r="DV33" s="648"/>
      <c r="DW33" s="637">
        <v>38.799999999999997</v>
      </c>
      <c r="DX33" s="649"/>
      <c r="DY33" s="649"/>
      <c r="DZ33" s="649"/>
      <c r="EA33" s="649"/>
      <c r="EB33" s="649"/>
      <c r="EC33" s="661"/>
    </row>
    <row r="34" spans="2:133" ht="11.25" customHeight="1" x14ac:dyDescent="0.15">
      <c r="B34" s="631" t="s">
        <v>323</v>
      </c>
      <c r="C34" s="632"/>
      <c r="D34" s="632"/>
      <c r="E34" s="632"/>
      <c r="F34" s="632"/>
      <c r="G34" s="632"/>
      <c r="H34" s="632"/>
      <c r="I34" s="632"/>
      <c r="J34" s="632"/>
      <c r="K34" s="632"/>
      <c r="L34" s="632"/>
      <c r="M34" s="632"/>
      <c r="N34" s="632"/>
      <c r="O34" s="632"/>
      <c r="P34" s="632"/>
      <c r="Q34" s="633"/>
      <c r="R34" s="634">
        <v>382041</v>
      </c>
      <c r="S34" s="635"/>
      <c r="T34" s="635"/>
      <c r="U34" s="635"/>
      <c r="V34" s="635"/>
      <c r="W34" s="635"/>
      <c r="X34" s="635"/>
      <c r="Y34" s="636"/>
      <c r="Z34" s="672">
        <v>1.9</v>
      </c>
      <c r="AA34" s="672"/>
      <c r="AB34" s="672"/>
      <c r="AC34" s="672"/>
      <c r="AD34" s="673" t="s">
        <v>140</v>
      </c>
      <c r="AE34" s="673"/>
      <c r="AF34" s="673"/>
      <c r="AG34" s="673"/>
      <c r="AH34" s="673"/>
      <c r="AI34" s="673"/>
      <c r="AJ34" s="673"/>
      <c r="AK34" s="673"/>
      <c r="AL34" s="637" t="s">
        <v>236</v>
      </c>
      <c r="AM34" s="638"/>
      <c r="AN34" s="638"/>
      <c r="AO34" s="674"/>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31" t="s">
        <v>324</v>
      </c>
      <c r="CE34" s="632"/>
      <c r="CF34" s="632"/>
      <c r="CG34" s="632"/>
      <c r="CH34" s="632"/>
      <c r="CI34" s="632"/>
      <c r="CJ34" s="632"/>
      <c r="CK34" s="632"/>
      <c r="CL34" s="632"/>
      <c r="CM34" s="632"/>
      <c r="CN34" s="632"/>
      <c r="CO34" s="632"/>
      <c r="CP34" s="632"/>
      <c r="CQ34" s="633"/>
      <c r="CR34" s="634">
        <v>1976248</v>
      </c>
      <c r="CS34" s="635"/>
      <c r="CT34" s="635"/>
      <c r="CU34" s="635"/>
      <c r="CV34" s="635"/>
      <c r="CW34" s="635"/>
      <c r="CX34" s="635"/>
      <c r="CY34" s="636"/>
      <c r="CZ34" s="637">
        <v>9.9</v>
      </c>
      <c r="DA34" s="649"/>
      <c r="DB34" s="649"/>
      <c r="DC34" s="650"/>
      <c r="DD34" s="640">
        <v>1393237</v>
      </c>
      <c r="DE34" s="635"/>
      <c r="DF34" s="635"/>
      <c r="DG34" s="635"/>
      <c r="DH34" s="635"/>
      <c r="DI34" s="635"/>
      <c r="DJ34" s="635"/>
      <c r="DK34" s="636"/>
      <c r="DL34" s="640">
        <v>1106637</v>
      </c>
      <c r="DM34" s="635"/>
      <c r="DN34" s="635"/>
      <c r="DO34" s="635"/>
      <c r="DP34" s="635"/>
      <c r="DQ34" s="635"/>
      <c r="DR34" s="635"/>
      <c r="DS34" s="635"/>
      <c r="DT34" s="635"/>
      <c r="DU34" s="635"/>
      <c r="DV34" s="636"/>
      <c r="DW34" s="637">
        <v>11.8</v>
      </c>
      <c r="DX34" s="649"/>
      <c r="DY34" s="649"/>
      <c r="DZ34" s="649"/>
      <c r="EA34" s="649"/>
      <c r="EB34" s="649"/>
      <c r="EC34" s="661"/>
    </row>
    <row r="35" spans="2:133" ht="11.25" customHeight="1" x14ac:dyDescent="0.15">
      <c r="B35" s="631" t="s">
        <v>325</v>
      </c>
      <c r="C35" s="632"/>
      <c r="D35" s="632"/>
      <c r="E35" s="632"/>
      <c r="F35" s="632"/>
      <c r="G35" s="632"/>
      <c r="H35" s="632"/>
      <c r="I35" s="632"/>
      <c r="J35" s="632"/>
      <c r="K35" s="632"/>
      <c r="L35" s="632"/>
      <c r="M35" s="632"/>
      <c r="N35" s="632"/>
      <c r="O35" s="632"/>
      <c r="P35" s="632"/>
      <c r="Q35" s="633"/>
      <c r="R35" s="634">
        <v>19594</v>
      </c>
      <c r="S35" s="635"/>
      <c r="T35" s="635"/>
      <c r="U35" s="635"/>
      <c r="V35" s="635"/>
      <c r="W35" s="635"/>
      <c r="X35" s="635"/>
      <c r="Y35" s="636"/>
      <c r="Z35" s="672">
        <v>0.1</v>
      </c>
      <c r="AA35" s="672"/>
      <c r="AB35" s="672"/>
      <c r="AC35" s="672"/>
      <c r="AD35" s="673" t="s">
        <v>236</v>
      </c>
      <c r="AE35" s="673"/>
      <c r="AF35" s="673"/>
      <c r="AG35" s="673"/>
      <c r="AH35" s="673"/>
      <c r="AI35" s="673"/>
      <c r="AJ35" s="673"/>
      <c r="AK35" s="673"/>
      <c r="AL35" s="637" t="s">
        <v>140</v>
      </c>
      <c r="AM35" s="638"/>
      <c r="AN35" s="638"/>
      <c r="AO35" s="674"/>
      <c r="AP35" s="218"/>
      <c r="AQ35" s="686" t="s">
        <v>326</v>
      </c>
      <c r="AR35" s="687"/>
      <c r="AS35" s="687"/>
      <c r="AT35" s="687"/>
      <c r="AU35" s="687"/>
      <c r="AV35" s="687"/>
      <c r="AW35" s="687"/>
      <c r="AX35" s="687"/>
      <c r="AY35" s="687"/>
      <c r="AZ35" s="687"/>
      <c r="BA35" s="687"/>
      <c r="BB35" s="687"/>
      <c r="BC35" s="687"/>
      <c r="BD35" s="687"/>
      <c r="BE35" s="687"/>
      <c r="BF35" s="688"/>
      <c r="BG35" s="686" t="s">
        <v>327</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328</v>
      </c>
      <c r="CE35" s="632"/>
      <c r="CF35" s="632"/>
      <c r="CG35" s="632"/>
      <c r="CH35" s="632"/>
      <c r="CI35" s="632"/>
      <c r="CJ35" s="632"/>
      <c r="CK35" s="632"/>
      <c r="CL35" s="632"/>
      <c r="CM35" s="632"/>
      <c r="CN35" s="632"/>
      <c r="CO35" s="632"/>
      <c r="CP35" s="632"/>
      <c r="CQ35" s="633"/>
      <c r="CR35" s="634">
        <v>590239</v>
      </c>
      <c r="CS35" s="647"/>
      <c r="CT35" s="647"/>
      <c r="CU35" s="647"/>
      <c r="CV35" s="647"/>
      <c r="CW35" s="647"/>
      <c r="CX35" s="647"/>
      <c r="CY35" s="648"/>
      <c r="CZ35" s="637">
        <v>3</v>
      </c>
      <c r="DA35" s="649"/>
      <c r="DB35" s="649"/>
      <c r="DC35" s="650"/>
      <c r="DD35" s="640">
        <v>560468</v>
      </c>
      <c r="DE35" s="647"/>
      <c r="DF35" s="647"/>
      <c r="DG35" s="647"/>
      <c r="DH35" s="647"/>
      <c r="DI35" s="647"/>
      <c r="DJ35" s="647"/>
      <c r="DK35" s="648"/>
      <c r="DL35" s="640">
        <v>511283</v>
      </c>
      <c r="DM35" s="647"/>
      <c r="DN35" s="647"/>
      <c r="DO35" s="647"/>
      <c r="DP35" s="647"/>
      <c r="DQ35" s="647"/>
      <c r="DR35" s="647"/>
      <c r="DS35" s="647"/>
      <c r="DT35" s="647"/>
      <c r="DU35" s="647"/>
      <c r="DV35" s="648"/>
      <c r="DW35" s="637">
        <v>5.5</v>
      </c>
      <c r="DX35" s="649"/>
      <c r="DY35" s="649"/>
      <c r="DZ35" s="649"/>
      <c r="EA35" s="649"/>
      <c r="EB35" s="649"/>
      <c r="EC35" s="661"/>
    </row>
    <row r="36" spans="2:133" ht="11.25" customHeight="1" x14ac:dyDescent="0.15">
      <c r="B36" s="631" t="s">
        <v>329</v>
      </c>
      <c r="C36" s="632"/>
      <c r="D36" s="632"/>
      <c r="E36" s="632"/>
      <c r="F36" s="632"/>
      <c r="G36" s="632"/>
      <c r="H36" s="632"/>
      <c r="I36" s="632"/>
      <c r="J36" s="632"/>
      <c r="K36" s="632"/>
      <c r="L36" s="632"/>
      <c r="M36" s="632"/>
      <c r="N36" s="632"/>
      <c r="O36" s="632"/>
      <c r="P36" s="632"/>
      <c r="Q36" s="633"/>
      <c r="R36" s="634">
        <v>465253</v>
      </c>
      <c r="S36" s="635"/>
      <c r="T36" s="635"/>
      <c r="U36" s="635"/>
      <c r="V36" s="635"/>
      <c r="W36" s="635"/>
      <c r="X36" s="635"/>
      <c r="Y36" s="636"/>
      <c r="Z36" s="672">
        <v>2.2999999999999998</v>
      </c>
      <c r="AA36" s="672"/>
      <c r="AB36" s="672"/>
      <c r="AC36" s="672"/>
      <c r="AD36" s="673" t="s">
        <v>236</v>
      </c>
      <c r="AE36" s="673"/>
      <c r="AF36" s="673"/>
      <c r="AG36" s="673"/>
      <c r="AH36" s="673"/>
      <c r="AI36" s="673"/>
      <c r="AJ36" s="673"/>
      <c r="AK36" s="673"/>
      <c r="AL36" s="637" t="s">
        <v>140</v>
      </c>
      <c r="AM36" s="638"/>
      <c r="AN36" s="638"/>
      <c r="AO36" s="674"/>
      <c r="AP36" s="218"/>
      <c r="AQ36" s="683" t="s">
        <v>330</v>
      </c>
      <c r="AR36" s="684"/>
      <c r="AS36" s="684"/>
      <c r="AT36" s="684"/>
      <c r="AU36" s="684"/>
      <c r="AV36" s="684"/>
      <c r="AW36" s="684"/>
      <c r="AX36" s="684"/>
      <c r="AY36" s="685"/>
      <c r="AZ36" s="689">
        <v>2699568</v>
      </c>
      <c r="BA36" s="690"/>
      <c r="BB36" s="690"/>
      <c r="BC36" s="690"/>
      <c r="BD36" s="690"/>
      <c r="BE36" s="690"/>
      <c r="BF36" s="691"/>
      <c r="BG36" s="692" t="s">
        <v>331</v>
      </c>
      <c r="BH36" s="693"/>
      <c r="BI36" s="693"/>
      <c r="BJ36" s="693"/>
      <c r="BK36" s="693"/>
      <c r="BL36" s="693"/>
      <c r="BM36" s="693"/>
      <c r="BN36" s="693"/>
      <c r="BO36" s="693"/>
      <c r="BP36" s="693"/>
      <c r="BQ36" s="693"/>
      <c r="BR36" s="693"/>
      <c r="BS36" s="693"/>
      <c r="BT36" s="693"/>
      <c r="BU36" s="694"/>
      <c r="BV36" s="689">
        <v>698</v>
      </c>
      <c r="BW36" s="690"/>
      <c r="BX36" s="690"/>
      <c r="BY36" s="690"/>
      <c r="BZ36" s="690"/>
      <c r="CA36" s="690"/>
      <c r="CB36" s="691"/>
      <c r="CD36" s="631" t="s">
        <v>332</v>
      </c>
      <c r="CE36" s="632"/>
      <c r="CF36" s="632"/>
      <c r="CG36" s="632"/>
      <c r="CH36" s="632"/>
      <c r="CI36" s="632"/>
      <c r="CJ36" s="632"/>
      <c r="CK36" s="632"/>
      <c r="CL36" s="632"/>
      <c r="CM36" s="632"/>
      <c r="CN36" s="632"/>
      <c r="CO36" s="632"/>
      <c r="CP36" s="632"/>
      <c r="CQ36" s="633"/>
      <c r="CR36" s="634">
        <v>3423043</v>
      </c>
      <c r="CS36" s="635"/>
      <c r="CT36" s="635"/>
      <c r="CU36" s="635"/>
      <c r="CV36" s="635"/>
      <c r="CW36" s="635"/>
      <c r="CX36" s="635"/>
      <c r="CY36" s="636"/>
      <c r="CZ36" s="637">
        <v>17.2</v>
      </c>
      <c r="DA36" s="649"/>
      <c r="DB36" s="649"/>
      <c r="DC36" s="650"/>
      <c r="DD36" s="640">
        <v>2062737</v>
      </c>
      <c r="DE36" s="635"/>
      <c r="DF36" s="635"/>
      <c r="DG36" s="635"/>
      <c r="DH36" s="635"/>
      <c r="DI36" s="635"/>
      <c r="DJ36" s="635"/>
      <c r="DK36" s="636"/>
      <c r="DL36" s="640">
        <v>841095</v>
      </c>
      <c r="DM36" s="635"/>
      <c r="DN36" s="635"/>
      <c r="DO36" s="635"/>
      <c r="DP36" s="635"/>
      <c r="DQ36" s="635"/>
      <c r="DR36" s="635"/>
      <c r="DS36" s="635"/>
      <c r="DT36" s="635"/>
      <c r="DU36" s="635"/>
      <c r="DV36" s="636"/>
      <c r="DW36" s="637">
        <v>9</v>
      </c>
      <c r="DX36" s="649"/>
      <c r="DY36" s="649"/>
      <c r="DZ36" s="649"/>
      <c r="EA36" s="649"/>
      <c r="EB36" s="649"/>
      <c r="EC36" s="661"/>
    </row>
    <row r="37" spans="2:133" ht="11.25" customHeight="1" x14ac:dyDescent="0.15">
      <c r="B37" s="631" t="s">
        <v>333</v>
      </c>
      <c r="C37" s="632"/>
      <c r="D37" s="632"/>
      <c r="E37" s="632"/>
      <c r="F37" s="632"/>
      <c r="G37" s="632"/>
      <c r="H37" s="632"/>
      <c r="I37" s="632"/>
      <c r="J37" s="632"/>
      <c r="K37" s="632"/>
      <c r="L37" s="632"/>
      <c r="M37" s="632"/>
      <c r="N37" s="632"/>
      <c r="O37" s="632"/>
      <c r="P37" s="632"/>
      <c r="Q37" s="633"/>
      <c r="R37" s="634">
        <v>861642</v>
      </c>
      <c r="S37" s="635"/>
      <c r="T37" s="635"/>
      <c r="U37" s="635"/>
      <c r="V37" s="635"/>
      <c r="W37" s="635"/>
      <c r="X37" s="635"/>
      <c r="Y37" s="636"/>
      <c r="Z37" s="672">
        <v>4.3</v>
      </c>
      <c r="AA37" s="672"/>
      <c r="AB37" s="672"/>
      <c r="AC37" s="672"/>
      <c r="AD37" s="673">
        <v>3</v>
      </c>
      <c r="AE37" s="673"/>
      <c r="AF37" s="673"/>
      <c r="AG37" s="673"/>
      <c r="AH37" s="673"/>
      <c r="AI37" s="673"/>
      <c r="AJ37" s="673"/>
      <c r="AK37" s="673"/>
      <c r="AL37" s="637">
        <v>0</v>
      </c>
      <c r="AM37" s="638"/>
      <c r="AN37" s="638"/>
      <c r="AO37" s="674"/>
      <c r="AQ37" s="667" t="s">
        <v>334</v>
      </c>
      <c r="AR37" s="668"/>
      <c r="AS37" s="668"/>
      <c r="AT37" s="668"/>
      <c r="AU37" s="668"/>
      <c r="AV37" s="668"/>
      <c r="AW37" s="668"/>
      <c r="AX37" s="668"/>
      <c r="AY37" s="669"/>
      <c r="AZ37" s="634">
        <v>954402</v>
      </c>
      <c r="BA37" s="635"/>
      <c r="BB37" s="635"/>
      <c r="BC37" s="635"/>
      <c r="BD37" s="647"/>
      <c r="BE37" s="647"/>
      <c r="BF37" s="670"/>
      <c r="BG37" s="631" t="s">
        <v>335</v>
      </c>
      <c r="BH37" s="632"/>
      <c r="BI37" s="632"/>
      <c r="BJ37" s="632"/>
      <c r="BK37" s="632"/>
      <c r="BL37" s="632"/>
      <c r="BM37" s="632"/>
      <c r="BN37" s="632"/>
      <c r="BO37" s="632"/>
      <c r="BP37" s="632"/>
      <c r="BQ37" s="632"/>
      <c r="BR37" s="632"/>
      <c r="BS37" s="632"/>
      <c r="BT37" s="632"/>
      <c r="BU37" s="633"/>
      <c r="BV37" s="634">
        <v>-30630</v>
      </c>
      <c r="BW37" s="635"/>
      <c r="BX37" s="635"/>
      <c r="BY37" s="635"/>
      <c r="BZ37" s="635"/>
      <c r="CA37" s="635"/>
      <c r="CB37" s="671"/>
      <c r="CD37" s="631" t="s">
        <v>336</v>
      </c>
      <c r="CE37" s="632"/>
      <c r="CF37" s="632"/>
      <c r="CG37" s="632"/>
      <c r="CH37" s="632"/>
      <c r="CI37" s="632"/>
      <c r="CJ37" s="632"/>
      <c r="CK37" s="632"/>
      <c r="CL37" s="632"/>
      <c r="CM37" s="632"/>
      <c r="CN37" s="632"/>
      <c r="CO37" s="632"/>
      <c r="CP37" s="632"/>
      <c r="CQ37" s="633"/>
      <c r="CR37" s="634">
        <v>1003492</v>
      </c>
      <c r="CS37" s="647"/>
      <c r="CT37" s="647"/>
      <c r="CU37" s="647"/>
      <c r="CV37" s="647"/>
      <c r="CW37" s="647"/>
      <c r="CX37" s="647"/>
      <c r="CY37" s="648"/>
      <c r="CZ37" s="637">
        <v>5</v>
      </c>
      <c r="DA37" s="649"/>
      <c r="DB37" s="649"/>
      <c r="DC37" s="650"/>
      <c r="DD37" s="640">
        <v>848526</v>
      </c>
      <c r="DE37" s="647"/>
      <c r="DF37" s="647"/>
      <c r="DG37" s="647"/>
      <c r="DH37" s="647"/>
      <c r="DI37" s="647"/>
      <c r="DJ37" s="647"/>
      <c r="DK37" s="648"/>
      <c r="DL37" s="640">
        <v>578545</v>
      </c>
      <c r="DM37" s="647"/>
      <c r="DN37" s="647"/>
      <c r="DO37" s="647"/>
      <c r="DP37" s="647"/>
      <c r="DQ37" s="647"/>
      <c r="DR37" s="647"/>
      <c r="DS37" s="647"/>
      <c r="DT37" s="647"/>
      <c r="DU37" s="647"/>
      <c r="DV37" s="648"/>
      <c r="DW37" s="637">
        <v>6.2</v>
      </c>
      <c r="DX37" s="649"/>
      <c r="DY37" s="649"/>
      <c r="DZ37" s="649"/>
      <c r="EA37" s="649"/>
      <c r="EB37" s="649"/>
      <c r="EC37" s="661"/>
    </row>
    <row r="38" spans="2:133" ht="11.25" customHeight="1" x14ac:dyDescent="0.15">
      <c r="B38" s="631" t="s">
        <v>337</v>
      </c>
      <c r="C38" s="632"/>
      <c r="D38" s="632"/>
      <c r="E38" s="632"/>
      <c r="F38" s="632"/>
      <c r="G38" s="632"/>
      <c r="H38" s="632"/>
      <c r="I38" s="632"/>
      <c r="J38" s="632"/>
      <c r="K38" s="632"/>
      <c r="L38" s="632"/>
      <c r="M38" s="632"/>
      <c r="N38" s="632"/>
      <c r="O38" s="632"/>
      <c r="P38" s="632"/>
      <c r="Q38" s="633"/>
      <c r="R38" s="634">
        <v>3447518</v>
      </c>
      <c r="S38" s="635"/>
      <c r="T38" s="635"/>
      <c r="U38" s="635"/>
      <c r="V38" s="635"/>
      <c r="W38" s="635"/>
      <c r="X38" s="635"/>
      <c r="Y38" s="636"/>
      <c r="Z38" s="672">
        <v>17.2</v>
      </c>
      <c r="AA38" s="672"/>
      <c r="AB38" s="672"/>
      <c r="AC38" s="672"/>
      <c r="AD38" s="673" t="s">
        <v>140</v>
      </c>
      <c r="AE38" s="673"/>
      <c r="AF38" s="673"/>
      <c r="AG38" s="673"/>
      <c r="AH38" s="673"/>
      <c r="AI38" s="673"/>
      <c r="AJ38" s="673"/>
      <c r="AK38" s="673"/>
      <c r="AL38" s="637" t="s">
        <v>236</v>
      </c>
      <c r="AM38" s="638"/>
      <c r="AN38" s="638"/>
      <c r="AO38" s="674"/>
      <c r="AQ38" s="667" t="s">
        <v>338</v>
      </c>
      <c r="AR38" s="668"/>
      <c r="AS38" s="668"/>
      <c r="AT38" s="668"/>
      <c r="AU38" s="668"/>
      <c r="AV38" s="668"/>
      <c r="AW38" s="668"/>
      <c r="AX38" s="668"/>
      <c r="AY38" s="669"/>
      <c r="AZ38" s="634">
        <v>399336</v>
      </c>
      <c r="BA38" s="635"/>
      <c r="BB38" s="635"/>
      <c r="BC38" s="635"/>
      <c r="BD38" s="647"/>
      <c r="BE38" s="647"/>
      <c r="BF38" s="670"/>
      <c r="BG38" s="631" t="s">
        <v>339</v>
      </c>
      <c r="BH38" s="632"/>
      <c r="BI38" s="632"/>
      <c r="BJ38" s="632"/>
      <c r="BK38" s="632"/>
      <c r="BL38" s="632"/>
      <c r="BM38" s="632"/>
      <c r="BN38" s="632"/>
      <c r="BO38" s="632"/>
      <c r="BP38" s="632"/>
      <c r="BQ38" s="632"/>
      <c r="BR38" s="632"/>
      <c r="BS38" s="632"/>
      <c r="BT38" s="632"/>
      <c r="BU38" s="633"/>
      <c r="BV38" s="634">
        <v>2819</v>
      </c>
      <c r="BW38" s="635"/>
      <c r="BX38" s="635"/>
      <c r="BY38" s="635"/>
      <c r="BZ38" s="635"/>
      <c r="CA38" s="635"/>
      <c r="CB38" s="671"/>
      <c r="CD38" s="631" t="s">
        <v>340</v>
      </c>
      <c r="CE38" s="632"/>
      <c r="CF38" s="632"/>
      <c r="CG38" s="632"/>
      <c r="CH38" s="632"/>
      <c r="CI38" s="632"/>
      <c r="CJ38" s="632"/>
      <c r="CK38" s="632"/>
      <c r="CL38" s="632"/>
      <c r="CM38" s="632"/>
      <c r="CN38" s="632"/>
      <c r="CO38" s="632"/>
      <c r="CP38" s="632"/>
      <c r="CQ38" s="633"/>
      <c r="CR38" s="634">
        <v>1701272</v>
      </c>
      <c r="CS38" s="635"/>
      <c r="CT38" s="635"/>
      <c r="CU38" s="635"/>
      <c r="CV38" s="635"/>
      <c r="CW38" s="635"/>
      <c r="CX38" s="635"/>
      <c r="CY38" s="636"/>
      <c r="CZ38" s="637">
        <v>8.5</v>
      </c>
      <c r="DA38" s="649"/>
      <c r="DB38" s="649"/>
      <c r="DC38" s="650"/>
      <c r="DD38" s="640">
        <v>1315990</v>
      </c>
      <c r="DE38" s="635"/>
      <c r="DF38" s="635"/>
      <c r="DG38" s="635"/>
      <c r="DH38" s="635"/>
      <c r="DI38" s="635"/>
      <c r="DJ38" s="635"/>
      <c r="DK38" s="636"/>
      <c r="DL38" s="640">
        <v>1175537</v>
      </c>
      <c r="DM38" s="635"/>
      <c r="DN38" s="635"/>
      <c r="DO38" s="635"/>
      <c r="DP38" s="635"/>
      <c r="DQ38" s="635"/>
      <c r="DR38" s="635"/>
      <c r="DS38" s="635"/>
      <c r="DT38" s="635"/>
      <c r="DU38" s="635"/>
      <c r="DV38" s="636"/>
      <c r="DW38" s="637">
        <v>12.6</v>
      </c>
      <c r="DX38" s="649"/>
      <c r="DY38" s="649"/>
      <c r="DZ38" s="649"/>
      <c r="EA38" s="649"/>
      <c r="EB38" s="649"/>
      <c r="EC38" s="661"/>
    </row>
    <row r="39" spans="2:133" ht="11.25" customHeight="1" x14ac:dyDescent="0.15">
      <c r="B39" s="631" t="s">
        <v>341</v>
      </c>
      <c r="C39" s="632"/>
      <c r="D39" s="632"/>
      <c r="E39" s="632"/>
      <c r="F39" s="632"/>
      <c r="G39" s="632"/>
      <c r="H39" s="632"/>
      <c r="I39" s="632"/>
      <c r="J39" s="632"/>
      <c r="K39" s="632"/>
      <c r="L39" s="632"/>
      <c r="M39" s="632"/>
      <c r="N39" s="632"/>
      <c r="O39" s="632"/>
      <c r="P39" s="632"/>
      <c r="Q39" s="633"/>
      <c r="R39" s="634" t="s">
        <v>236</v>
      </c>
      <c r="S39" s="635"/>
      <c r="T39" s="635"/>
      <c r="U39" s="635"/>
      <c r="V39" s="635"/>
      <c r="W39" s="635"/>
      <c r="X39" s="635"/>
      <c r="Y39" s="636"/>
      <c r="Z39" s="672" t="s">
        <v>236</v>
      </c>
      <c r="AA39" s="672"/>
      <c r="AB39" s="672"/>
      <c r="AC39" s="672"/>
      <c r="AD39" s="673" t="s">
        <v>236</v>
      </c>
      <c r="AE39" s="673"/>
      <c r="AF39" s="673"/>
      <c r="AG39" s="673"/>
      <c r="AH39" s="673"/>
      <c r="AI39" s="673"/>
      <c r="AJ39" s="673"/>
      <c r="AK39" s="673"/>
      <c r="AL39" s="637" t="s">
        <v>236</v>
      </c>
      <c r="AM39" s="638"/>
      <c r="AN39" s="638"/>
      <c r="AO39" s="674"/>
      <c r="AQ39" s="667" t="s">
        <v>342</v>
      </c>
      <c r="AR39" s="668"/>
      <c r="AS39" s="668"/>
      <c r="AT39" s="668"/>
      <c r="AU39" s="668"/>
      <c r="AV39" s="668"/>
      <c r="AW39" s="668"/>
      <c r="AX39" s="668"/>
      <c r="AY39" s="669"/>
      <c r="AZ39" s="634">
        <v>43894</v>
      </c>
      <c r="BA39" s="635"/>
      <c r="BB39" s="635"/>
      <c r="BC39" s="635"/>
      <c r="BD39" s="647"/>
      <c r="BE39" s="647"/>
      <c r="BF39" s="670"/>
      <c r="BG39" s="631" t="s">
        <v>343</v>
      </c>
      <c r="BH39" s="632"/>
      <c r="BI39" s="632"/>
      <c r="BJ39" s="632"/>
      <c r="BK39" s="632"/>
      <c r="BL39" s="632"/>
      <c r="BM39" s="632"/>
      <c r="BN39" s="632"/>
      <c r="BO39" s="632"/>
      <c r="BP39" s="632"/>
      <c r="BQ39" s="632"/>
      <c r="BR39" s="632"/>
      <c r="BS39" s="632"/>
      <c r="BT39" s="632"/>
      <c r="BU39" s="633"/>
      <c r="BV39" s="634">
        <v>4311</v>
      </c>
      <c r="BW39" s="635"/>
      <c r="BX39" s="635"/>
      <c r="BY39" s="635"/>
      <c r="BZ39" s="635"/>
      <c r="CA39" s="635"/>
      <c r="CB39" s="671"/>
      <c r="CD39" s="631" t="s">
        <v>344</v>
      </c>
      <c r="CE39" s="632"/>
      <c r="CF39" s="632"/>
      <c r="CG39" s="632"/>
      <c r="CH39" s="632"/>
      <c r="CI39" s="632"/>
      <c r="CJ39" s="632"/>
      <c r="CK39" s="632"/>
      <c r="CL39" s="632"/>
      <c r="CM39" s="632"/>
      <c r="CN39" s="632"/>
      <c r="CO39" s="632"/>
      <c r="CP39" s="632"/>
      <c r="CQ39" s="633"/>
      <c r="CR39" s="634">
        <v>239820</v>
      </c>
      <c r="CS39" s="647"/>
      <c r="CT39" s="647"/>
      <c r="CU39" s="647"/>
      <c r="CV39" s="647"/>
      <c r="CW39" s="647"/>
      <c r="CX39" s="647"/>
      <c r="CY39" s="648"/>
      <c r="CZ39" s="637">
        <v>1.2</v>
      </c>
      <c r="DA39" s="649"/>
      <c r="DB39" s="649"/>
      <c r="DC39" s="650"/>
      <c r="DD39" s="640">
        <v>228182</v>
      </c>
      <c r="DE39" s="647"/>
      <c r="DF39" s="647"/>
      <c r="DG39" s="647"/>
      <c r="DH39" s="647"/>
      <c r="DI39" s="647"/>
      <c r="DJ39" s="647"/>
      <c r="DK39" s="648"/>
      <c r="DL39" s="640" t="s">
        <v>236</v>
      </c>
      <c r="DM39" s="647"/>
      <c r="DN39" s="647"/>
      <c r="DO39" s="647"/>
      <c r="DP39" s="647"/>
      <c r="DQ39" s="647"/>
      <c r="DR39" s="647"/>
      <c r="DS39" s="647"/>
      <c r="DT39" s="647"/>
      <c r="DU39" s="647"/>
      <c r="DV39" s="648"/>
      <c r="DW39" s="637" t="s">
        <v>236</v>
      </c>
      <c r="DX39" s="649"/>
      <c r="DY39" s="649"/>
      <c r="DZ39" s="649"/>
      <c r="EA39" s="649"/>
      <c r="EB39" s="649"/>
      <c r="EC39" s="661"/>
    </row>
    <row r="40" spans="2:133" ht="11.25" customHeight="1" x14ac:dyDescent="0.15">
      <c r="B40" s="631" t="s">
        <v>345</v>
      </c>
      <c r="C40" s="632"/>
      <c r="D40" s="632"/>
      <c r="E40" s="632"/>
      <c r="F40" s="632"/>
      <c r="G40" s="632"/>
      <c r="H40" s="632"/>
      <c r="I40" s="632"/>
      <c r="J40" s="632"/>
      <c r="K40" s="632"/>
      <c r="L40" s="632"/>
      <c r="M40" s="632"/>
      <c r="N40" s="632"/>
      <c r="O40" s="632"/>
      <c r="P40" s="632"/>
      <c r="Q40" s="633"/>
      <c r="R40" s="634">
        <v>89717</v>
      </c>
      <c r="S40" s="635"/>
      <c r="T40" s="635"/>
      <c r="U40" s="635"/>
      <c r="V40" s="635"/>
      <c r="W40" s="635"/>
      <c r="X40" s="635"/>
      <c r="Y40" s="636"/>
      <c r="Z40" s="672">
        <v>0.4</v>
      </c>
      <c r="AA40" s="672"/>
      <c r="AB40" s="672"/>
      <c r="AC40" s="672"/>
      <c r="AD40" s="673" t="s">
        <v>236</v>
      </c>
      <c r="AE40" s="673"/>
      <c r="AF40" s="673"/>
      <c r="AG40" s="673"/>
      <c r="AH40" s="673"/>
      <c r="AI40" s="673"/>
      <c r="AJ40" s="673"/>
      <c r="AK40" s="673"/>
      <c r="AL40" s="637" t="s">
        <v>236</v>
      </c>
      <c r="AM40" s="638"/>
      <c r="AN40" s="638"/>
      <c r="AO40" s="674"/>
      <c r="AQ40" s="667" t="s">
        <v>346</v>
      </c>
      <c r="AR40" s="668"/>
      <c r="AS40" s="668"/>
      <c r="AT40" s="668"/>
      <c r="AU40" s="668"/>
      <c r="AV40" s="668"/>
      <c r="AW40" s="668"/>
      <c r="AX40" s="668"/>
      <c r="AY40" s="669"/>
      <c r="AZ40" s="634" t="s">
        <v>236</v>
      </c>
      <c r="BA40" s="635"/>
      <c r="BB40" s="635"/>
      <c r="BC40" s="635"/>
      <c r="BD40" s="647"/>
      <c r="BE40" s="647"/>
      <c r="BF40" s="670"/>
      <c r="BG40" s="675" t="s">
        <v>347</v>
      </c>
      <c r="BH40" s="676"/>
      <c r="BI40" s="676"/>
      <c r="BJ40" s="676"/>
      <c r="BK40" s="676"/>
      <c r="BL40" s="214"/>
      <c r="BM40" s="632" t="s">
        <v>348</v>
      </c>
      <c r="BN40" s="632"/>
      <c r="BO40" s="632"/>
      <c r="BP40" s="632"/>
      <c r="BQ40" s="632"/>
      <c r="BR40" s="632"/>
      <c r="BS40" s="632"/>
      <c r="BT40" s="632"/>
      <c r="BU40" s="633"/>
      <c r="BV40" s="634">
        <v>109</v>
      </c>
      <c r="BW40" s="635"/>
      <c r="BX40" s="635"/>
      <c r="BY40" s="635"/>
      <c r="BZ40" s="635"/>
      <c r="CA40" s="635"/>
      <c r="CB40" s="671"/>
      <c r="CD40" s="631" t="s">
        <v>349</v>
      </c>
      <c r="CE40" s="632"/>
      <c r="CF40" s="632"/>
      <c r="CG40" s="632"/>
      <c r="CH40" s="632"/>
      <c r="CI40" s="632"/>
      <c r="CJ40" s="632"/>
      <c r="CK40" s="632"/>
      <c r="CL40" s="632"/>
      <c r="CM40" s="632"/>
      <c r="CN40" s="632"/>
      <c r="CO40" s="632"/>
      <c r="CP40" s="632"/>
      <c r="CQ40" s="633"/>
      <c r="CR40" s="634">
        <v>853314</v>
      </c>
      <c r="CS40" s="635"/>
      <c r="CT40" s="635"/>
      <c r="CU40" s="635"/>
      <c r="CV40" s="635"/>
      <c r="CW40" s="635"/>
      <c r="CX40" s="635"/>
      <c r="CY40" s="636"/>
      <c r="CZ40" s="637">
        <v>4.3</v>
      </c>
      <c r="DA40" s="649"/>
      <c r="DB40" s="649"/>
      <c r="DC40" s="650"/>
      <c r="DD40" s="640">
        <v>385345</v>
      </c>
      <c r="DE40" s="635"/>
      <c r="DF40" s="635"/>
      <c r="DG40" s="635"/>
      <c r="DH40" s="635"/>
      <c r="DI40" s="635"/>
      <c r="DJ40" s="635"/>
      <c r="DK40" s="636"/>
      <c r="DL40" s="640" t="s">
        <v>140</v>
      </c>
      <c r="DM40" s="635"/>
      <c r="DN40" s="635"/>
      <c r="DO40" s="635"/>
      <c r="DP40" s="635"/>
      <c r="DQ40" s="635"/>
      <c r="DR40" s="635"/>
      <c r="DS40" s="635"/>
      <c r="DT40" s="635"/>
      <c r="DU40" s="635"/>
      <c r="DV40" s="636"/>
      <c r="DW40" s="637" t="s">
        <v>140</v>
      </c>
      <c r="DX40" s="649"/>
      <c r="DY40" s="649"/>
      <c r="DZ40" s="649"/>
      <c r="EA40" s="649"/>
      <c r="EB40" s="649"/>
      <c r="EC40" s="661"/>
    </row>
    <row r="41" spans="2:133" ht="11.25" customHeight="1" x14ac:dyDescent="0.15">
      <c r="B41" s="615" t="s">
        <v>350</v>
      </c>
      <c r="C41" s="616"/>
      <c r="D41" s="616"/>
      <c r="E41" s="616"/>
      <c r="F41" s="616"/>
      <c r="G41" s="616"/>
      <c r="H41" s="616"/>
      <c r="I41" s="616"/>
      <c r="J41" s="616"/>
      <c r="K41" s="616"/>
      <c r="L41" s="616"/>
      <c r="M41" s="616"/>
      <c r="N41" s="616"/>
      <c r="O41" s="616"/>
      <c r="P41" s="616"/>
      <c r="Q41" s="617"/>
      <c r="R41" s="618">
        <v>20045616</v>
      </c>
      <c r="S41" s="659"/>
      <c r="T41" s="659"/>
      <c r="U41" s="659"/>
      <c r="V41" s="659"/>
      <c r="W41" s="659"/>
      <c r="X41" s="659"/>
      <c r="Y41" s="662"/>
      <c r="Z41" s="663">
        <v>100</v>
      </c>
      <c r="AA41" s="663"/>
      <c r="AB41" s="663"/>
      <c r="AC41" s="663"/>
      <c r="AD41" s="664">
        <v>9272537</v>
      </c>
      <c r="AE41" s="664"/>
      <c r="AF41" s="664"/>
      <c r="AG41" s="664"/>
      <c r="AH41" s="664"/>
      <c r="AI41" s="664"/>
      <c r="AJ41" s="664"/>
      <c r="AK41" s="664"/>
      <c r="AL41" s="621">
        <v>100</v>
      </c>
      <c r="AM41" s="665"/>
      <c r="AN41" s="665"/>
      <c r="AO41" s="666"/>
      <c r="AQ41" s="667" t="s">
        <v>351</v>
      </c>
      <c r="AR41" s="668"/>
      <c r="AS41" s="668"/>
      <c r="AT41" s="668"/>
      <c r="AU41" s="668"/>
      <c r="AV41" s="668"/>
      <c r="AW41" s="668"/>
      <c r="AX41" s="668"/>
      <c r="AY41" s="669"/>
      <c r="AZ41" s="634">
        <v>235323</v>
      </c>
      <c r="BA41" s="635"/>
      <c r="BB41" s="635"/>
      <c r="BC41" s="635"/>
      <c r="BD41" s="647"/>
      <c r="BE41" s="647"/>
      <c r="BF41" s="670"/>
      <c r="BG41" s="675"/>
      <c r="BH41" s="676"/>
      <c r="BI41" s="676"/>
      <c r="BJ41" s="676"/>
      <c r="BK41" s="676"/>
      <c r="BL41" s="214"/>
      <c r="BM41" s="632" t="s">
        <v>352</v>
      </c>
      <c r="BN41" s="632"/>
      <c r="BO41" s="632"/>
      <c r="BP41" s="632"/>
      <c r="BQ41" s="632"/>
      <c r="BR41" s="632"/>
      <c r="BS41" s="632"/>
      <c r="BT41" s="632"/>
      <c r="BU41" s="633"/>
      <c r="BV41" s="634" t="s">
        <v>140</v>
      </c>
      <c r="BW41" s="635"/>
      <c r="BX41" s="635"/>
      <c r="BY41" s="635"/>
      <c r="BZ41" s="635"/>
      <c r="CA41" s="635"/>
      <c r="CB41" s="671"/>
      <c r="CD41" s="631" t="s">
        <v>353</v>
      </c>
      <c r="CE41" s="632"/>
      <c r="CF41" s="632"/>
      <c r="CG41" s="632"/>
      <c r="CH41" s="632"/>
      <c r="CI41" s="632"/>
      <c r="CJ41" s="632"/>
      <c r="CK41" s="632"/>
      <c r="CL41" s="632"/>
      <c r="CM41" s="632"/>
      <c r="CN41" s="632"/>
      <c r="CO41" s="632"/>
      <c r="CP41" s="632"/>
      <c r="CQ41" s="633"/>
      <c r="CR41" s="634" t="s">
        <v>236</v>
      </c>
      <c r="CS41" s="647"/>
      <c r="CT41" s="647"/>
      <c r="CU41" s="647"/>
      <c r="CV41" s="647"/>
      <c r="CW41" s="647"/>
      <c r="CX41" s="647"/>
      <c r="CY41" s="648"/>
      <c r="CZ41" s="637" t="s">
        <v>236</v>
      </c>
      <c r="DA41" s="649"/>
      <c r="DB41" s="649"/>
      <c r="DC41" s="650"/>
      <c r="DD41" s="640" t="s">
        <v>236</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15">
      <c r="AQ42" s="679" t="s">
        <v>354</v>
      </c>
      <c r="AR42" s="680"/>
      <c r="AS42" s="680"/>
      <c r="AT42" s="680"/>
      <c r="AU42" s="680"/>
      <c r="AV42" s="680"/>
      <c r="AW42" s="680"/>
      <c r="AX42" s="680"/>
      <c r="AY42" s="681"/>
      <c r="AZ42" s="618">
        <v>1066613</v>
      </c>
      <c r="BA42" s="659"/>
      <c r="BB42" s="659"/>
      <c r="BC42" s="659"/>
      <c r="BD42" s="619"/>
      <c r="BE42" s="619"/>
      <c r="BF42" s="682"/>
      <c r="BG42" s="677"/>
      <c r="BH42" s="678"/>
      <c r="BI42" s="678"/>
      <c r="BJ42" s="678"/>
      <c r="BK42" s="678"/>
      <c r="BL42" s="215"/>
      <c r="BM42" s="616" t="s">
        <v>355</v>
      </c>
      <c r="BN42" s="616"/>
      <c r="BO42" s="616"/>
      <c r="BP42" s="616"/>
      <c r="BQ42" s="616"/>
      <c r="BR42" s="616"/>
      <c r="BS42" s="616"/>
      <c r="BT42" s="616"/>
      <c r="BU42" s="617"/>
      <c r="BV42" s="618">
        <v>462</v>
      </c>
      <c r="BW42" s="659"/>
      <c r="BX42" s="659"/>
      <c r="BY42" s="659"/>
      <c r="BZ42" s="659"/>
      <c r="CA42" s="659"/>
      <c r="CB42" s="660"/>
      <c r="CD42" s="631" t="s">
        <v>356</v>
      </c>
      <c r="CE42" s="632"/>
      <c r="CF42" s="632"/>
      <c r="CG42" s="632"/>
      <c r="CH42" s="632"/>
      <c r="CI42" s="632"/>
      <c r="CJ42" s="632"/>
      <c r="CK42" s="632"/>
      <c r="CL42" s="632"/>
      <c r="CM42" s="632"/>
      <c r="CN42" s="632"/>
      <c r="CO42" s="632"/>
      <c r="CP42" s="632"/>
      <c r="CQ42" s="633"/>
      <c r="CR42" s="634">
        <v>4219562</v>
      </c>
      <c r="CS42" s="647"/>
      <c r="CT42" s="647"/>
      <c r="CU42" s="647"/>
      <c r="CV42" s="647"/>
      <c r="CW42" s="647"/>
      <c r="CX42" s="647"/>
      <c r="CY42" s="648"/>
      <c r="CZ42" s="637">
        <v>21.2</v>
      </c>
      <c r="DA42" s="649"/>
      <c r="DB42" s="649"/>
      <c r="DC42" s="650"/>
      <c r="DD42" s="640">
        <v>343011</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15">
      <c r="B43" s="208" t="s">
        <v>357</v>
      </c>
      <c r="CD43" s="631" t="s">
        <v>358</v>
      </c>
      <c r="CE43" s="632"/>
      <c r="CF43" s="632"/>
      <c r="CG43" s="632"/>
      <c r="CH43" s="632"/>
      <c r="CI43" s="632"/>
      <c r="CJ43" s="632"/>
      <c r="CK43" s="632"/>
      <c r="CL43" s="632"/>
      <c r="CM43" s="632"/>
      <c r="CN43" s="632"/>
      <c r="CO43" s="632"/>
      <c r="CP43" s="632"/>
      <c r="CQ43" s="633"/>
      <c r="CR43" s="634">
        <v>110332</v>
      </c>
      <c r="CS43" s="647"/>
      <c r="CT43" s="647"/>
      <c r="CU43" s="647"/>
      <c r="CV43" s="647"/>
      <c r="CW43" s="647"/>
      <c r="CX43" s="647"/>
      <c r="CY43" s="648"/>
      <c r="CZ43" s="637">
        <v>0.6</v>
      </c>
      <c r="DA43" s="649"/>
      <c r="DB43" s="649"/>
      <c r="DC43" s="650"/>
      <c r="DD43" s="640">
        <v>5945</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15">
      <c r="B44" s="651" t="s">
        <v>359</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306</v>
      </c>
      <c r="CE44" s="654"/>
      <c r="CF44" s="631" t="s">
        <v>360</v>
      </c>
      <c r="CG44" s="632"/>
      <c r="CH44" s="632"/>
      <c r="CI44" s="632"/>
      <c r="CJ44" s="632"/>
      <c r="CK44" s="632"/>
      <c r="CL44" s="632"/>
      <c r="CM44" s="632"/>
      <c r="CN44" s="632"/>
      <c r="CO44" s="632"/>
      <c r="CP44" s="632"/>
      <c r="CQ44" s="633"/>
      <c r="CR44" s="634">
        <v>4218933</v>
      </c>
      <c r="CS44" s="635"/>
      <c r="CT44" s="635"/>
      <c r="CU44" s="635"/>
      <c r="CV44" s="635"/>
      <c r="CW44" s="635"/>
      <c r="CX44" s="635"/>
      <c r="CY44" s="636"/>
      <c r="CZ44" s="637">
        <v>21.2</v>
      </c>
      <c r="DA44" s="638"/>
      <c r="DB44" s="638"/>
      <c r="DC44" s="639"/>
      <c r="DD44" s="640">
        <v>342382</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15">
      <c r="B45" s="651" t="s">
        <v>361</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362</v>
      </c>
      <c r="CG45" s="632"/>
      <c r="CH45" s="632"/>
      <c r="CI45" s="632"/>
      <c r="CJ45" s="632"/>
      <c r="CK45" s="632"/>
      <c r="CL45" s="632"/>
      <c r="CM45" s="632"/>
      <c r="CN45" s="632"/>
      <c r="CO45" s="632"/>
      <c r="CP45" s="632"/>
      <c r="CQ45" s="633"/>
      <c r="CR45" s="634">
        <v>1524669</v>
      </c>
      <c r="CS45" s="647"/>
      <c r="CT45" s="647"/>
      <c r="CU45" s="647"/>
      <c r="CV45" s="647"/>
      <c r="CW45" s="647"/>
      <c r="CX45" s="647"/>
      <c r="CY45" s="648"/>
      <c r="CZ45" s="637">
        <v>7.7</v>
      </c>
      <c r="DA45" s="649"/>
      <c r="DB45" s="649"/>
      <c r="DC45" s="650"/>
      <c r="DD45" s="640">
        <v>69837</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15">
      <c r="B46" s="219"/>
      <c r="CD46" s="655"/>
      <c r="CE46" s="656"/>
      <c r="CF46" s="631" t="s">
        <v>363</v>
      </c>
      <c r="CG46" s="632"/>
      <c r="CH46" s="632"/>
      <c r="CI46" s="632"/>
      <c r="CJ46" s="632"/>
      <c r="CK46" s="632"/>
      <c r="CL46" s="632"/>
      <c r="CM46" s="632"/>
      <c r="CN46" s="632"/>
      <c r="CO46" s="632"/>
      <c r="CP46" s="632"/>
      <c r="CQ46" s="633"/>
      <c r="CR46" s="634">
        <v>2677181</v>
      </c>
      <c r="CS46" s="635"/>
      <c r="CT46" s="635"/>
      <c r="CU46" s="635"/>
      <c r="CV46" s="635"/>
      <c r="CW46" s="635"/>
      <c r="CX46" s="635"/>
      <c r="CY46" s="636"/>
      <c r="CZ46" s="637">
        <v>13.4</v>
      </c>
      <c r="DA46" s="638"/>
      <c r="DB46" s="638"/>
      <c r="DC46" s="639"/>
      <c r="DD46" s="640">
        <v>270523</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15">
      <c r="B47" s="219"/>
      <c r="CD47" s="655"/>
      <c r="CE47" s="656"/>
      <c r="CF47" s="631" t="s">
        <v>364</v>
      </c>
      <c r="CG47" s="632"/>
      <c r="CH47" s="632"/>
      <c r="CI47" s="632"/>
      <c r="CJ47" s="632"/>
      <c r="CK47" s="632"/>
      <c r="CL47" s="632"/>
      <c r="CM47" s="632"/>
      <c r="CN47" s="632"/>
      <c r="CO47" s="632"/>
      <c r="CP47" s="632"/>
      <c r="CQ47" s="633"/>
      <c r="CR47" s="634">
        <v>629</v>
      </c>
      <c r="CS47" s="647"/>
      <c r="CT47" s="647"/>
      <c r="CU47" s="647"/>
      <c r="CV47" s="647"/>
      <c r="CW47" s="647"/>
      <c r="CX47" s="647"/>
      <c r="CY47" s="648"/>
      <c r="CZ47" s="637">
        <v>0</v>
      </c>
      <c r="DA47" s="649"/>
      <c r="DB47" s="649"/>
      <c r="DC47" s="650"/>
      <c r="DD47" s="640">
        <v>629</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x14ac:dyDescent="0.15">
      <c r="B48" s="219"/>
      <c r="CD48" s="657"/>
      <c r="CE48" s="658"/>
      <c r="CF48" s="631" t="s">
        <v>365</v>
      </c>
      <c r="CG48" s="632"/>
      <c r="CH48" s="632"/>
      <c r="CI48" s="632"/>
      <c r="CJ48" s="632"/>
      <c r="CK48" s="632"/>
      <c r="CL48" s="632"/>
      <c r="CM48" s="632"/>
      <c r="CN48" s="632"/>
      <c r="CO48" s="632"/>
      <c r="CP48" s="632"/>
      <c r="CQ48" s="633"/>
      <c r="CR48" s="634" t="s">
        <v>140</v>
      </c>
      <c r="CS48" s="635"/>
      <c r="CT48" s="635"/>
      <c r="CU48" s="635"/>
      <c r="CV48" s="635"/>
      <c r="CW48" s="635"/>
      <c r="CX48" s="635"/>
      <c r="CY48" s="636"/>
      <c r="CZ48" s="637" t="s">
        <v>236</v>
      </c>
      <c r="DA48" s="638"/>
      <c r="DB48" s="638"/>
      <c r="DC48" s="639"/>
      <c r="DD48" s="640" t="s">
        <v>236</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15">
      <c r="B49" s="219"/>
      <c r="CD49" s="615" t="s">
        <v>366</v>
      </c>
      <c r="CE49" s="616"/>
      <c r="CF49" s="616"/>
      <c r="CG49" s="616"/>
      <c r="CH49" s="616"/>
      <c r="CI49" s="616"/>
      <c r="CJ49" s="616"/>
      <c r="CK49" s="616"/>
      <c r="CL49" s="616"/>
      <c r="CM49" s="616"/>
      <c r="CN49" s="616"/>
      <c r="CO49" s="616"/>
      <c r="CP49" s="616"/>
      <c r="CQ49" s="617"/>
      <c r="CR49" s="618">
        <v>19912306</v>
      </c>
      <c r="CS49" s="619"/>
      <c r="CT49" s="619"/>
      <c r="CU49" s="619"/>
      <c r="CV49" s="619"/>
      <c r="CW49" s="619"/>
      <c r="CX49" s="619"/>
      <c r="CY49" s="620"/>
      <c r="CZ49" s="621">
        <v>100</v>
      </c>
      <c r="DA49" s="622"/>
      <c r="DB49" s="622"/>
      <c r="DC49" s="623"/>
      <c r="DD49" s="624">
        <v>10730711</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TFdMVkmXsOfyqivi7YNutajuf0ldgR2i7ryhpz2PYJ+BnfyftGRX5l12DMACYhHQ7Em++1xydnS7dOo6CIKCzA==" saltValue="yGdWVTGrQOHXbzA2ftv5Z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103" t="s">
        <v>367</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4" t="s">
        <v>368</v>
      </c>
      <c r="DK2" s="1105"/>
      <c r="DL2" s="1105"/>
      <c r="DM2" s="1105"/>
      <c r="DN2" s="1105"/>
      <c r="DO2" s="1106"/>
      <c r="DP2" s="222"/>
      <c r="DQ2" s="1104" t="s">
        <v>369</v>
      </c>
      <c r="DR2" s="1105"/>
      <c r="DS2" s="1105"/>
      <c r="DT2" s="1105"/>
      <c r="DU2" s="1105"/>
      <c r="DV2" s="1105"/>
      <c r="DW2" s="1105"/>
      <c r="DX2" s="1105"/>
      <c r="DY2" s="1105"/>
      <c r="DZ2" s="1106"/>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72" t="s">
        <v>370</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371</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9"/>
    </row>
    <row r="5" spans="1:131" s="230" customFormat="1" ht="26.25" customHeight="1" x14ac:dyDescent="0.15">
      <c r="A5" s="1008" t="s">
        <v>372</v>
      </c>
      <c r="B5" s="1009"/>
      <c r="C5" s="1009"/>
      <c r="D5" s="1009"/>
      <c r="E5" s="1009"/>
      <c r="F5" s="1009"/>
      <c r="G5" s="1009"/>
      <c r="H5" s="1009"/>
      <c r="I5" s="1009"/>
      <c r="J5" s="1009"/>
      <c r="K5" s="1009"/>
      <c r="L5" s="1009"/>
      <c r="M5" s="1009"/>
      <c r="N5" s="1009"/>
      <c r="O5" s="1009"/>
      <c r="P5" s="1010"/>
      <c r="Q5" s="1014" t="s">
        <v>373</v>
      </c>
      <c r="R5" s="1015"/>
      <c r="S5" s="1015"/>
      <c r="T5" s="1015"/>
      <c r="U5" s="1016"/>
      <c r="V5" s="1014" t="s">
        <v>374</v>
      </c>
      <c r="W5" s="1015"/>
      <c r="X5" s="1015"/>
      <c r="Y5" s="1015"/>
      <c r="Z5" s="1016"/>
      <c r="AA5" s="1014" t="s">
        <v>375</v>
      </c>
      <c r="AB5" s="1015"/>
      <c r="AC5" s="1015"/>
      <c r="AD5" s="1015"/>
      <c r="AE5" s="1015"/>
      <c r="AF5" s="1107" t="s">
        <v>376</v>
      </c>
      <c r="AG5" s="1015"/>
      <c r="AH5" s="1015"/>
      <c r="AI5" s="1015"/>
      <c r="AJ5" s="1028"/>
      <c r="AK5" s="1015" t="s">
        <v>377</v>
      </c>
      <c r="AL5" s="1015"/>
      <c r="AM5" s="1015"/>
      <c r="AN5" s="1015"/>
      <c r="AO5" s="1016"/>
      <c r="AP5" s="1014" t="s">
        <v>378</v>
      </c>
      <c r="AQ5" s="1015"/>
      <c r="AR5" s="1015"/>
      <c r="AS5" s="1015"/>
      <c r="AT5" s="1016"/>
      <c r="AU5" s="1014" t="s">
        <v>379</v>
      </c>
      <c r="AV5" s="1015"/>
      <c r="AW5" s="1015"/>
      <c r="AX5" s="1015"/>
      <c r="AY5" s="1028"/>
      <c r="AZ5" s="226"/>
      <c r="BA5" s="226"/>
      <c r="BB5" s="226"/>
      <c r="BC5" s="226"/>
      <c r="BD5" s="226"/>
      <c r="BE5" s="227"/>
      <c r="BF5" s="227"/>
      <c r="BG5" s="227"/>
      <c r="BH5" s="227"/>
      <c r="BI5" s="227"/>
      <c r="BJ5" s="227"/>
      <c r="BK5" s="227"/>
      <c r="BL5" s="227"/>
      <c r="BM5" s="227"/>
      <c r="BN5" s="227"/>
      <c r="BO5" s="227"/>
      <c r="BP5" s="227"/>
      <c r="BQ5" s="1008" t="s">
        <v>380</v>
      </c>
      <c r="BR5" s="1009"/>
      <c r="BS5" s="1009"/>
      <c r="BT5" s="1009"/>
      <c r="BU5" s="1009"/>
      <c r="BV5" s="1009"/>
      <c r="BW5" s="1009"/>
      <c r="BX5" s="1009"/>
      <c r="BY5" s="1009"/>
      <c r="BZ5" s="1009"/>
      <c r="CA5" s="1009"/>
      <c r="CB5" s="1009"/>
      <c r="CC5" s="1009"/>
      <c r="CD5" s="1009"/>
      <c r="CE5" s="1009"/>
      <c r="CF5" s="1009"/>
      <c r="CG5" s="1010"/>
      <c r="CH5" s="1014" t="s">
        <v>381</v>
      </c>
      <c r="CI5" s="1015"/>
      <c r="CJ5" s="1015"/>
      <c r="CK5" s="1015"/>
      <c r="CL5" s="1016"/>
      <c r="CM5" s="1014" t="s">
        <v>382</v>
      </c>
      <c r="CN5" s="1015"/>
      <c r="CO5" s="1015"/>
      <c r="CP5" s="1015"/>
      <c r="CQ5" s="1016"/>
      <c r="CR5" s="1014" t="s">
        <v>383</v>
      </c>
      <c r="CS5" s="1015"/>
      <c r="CT5" s="1015"/>
      <c r="CU5" s="1015"/>
      <c r="CV5" s="1016"/>
      <c r="CW5" s="1014" t="s">
        <v>384</v>
      </c>
      <c r="CX5" s="1015"/>
      <c r="CY5" s="1015"/>
      <c r="CZ5" s="1015"/>
      <c r="DA5" s="1016"/>
      <c r="DB5" s="1014" t="s">
        <v>385</v>
      </c>
      <c r="DC5" s="1015"/>
      <c r="DD5" s="1015"/>
      <c r="DE5" s="1015"/>
      <c r="DF5" s="1016"/>
      <c r="DG5" s="1097" t="s">
        <v>386</v>
      </c>
      <c r="DH5" s="1098"/>
      <c r="DI5" s="1098"/>
      <c r="DJ5" s="1098"/>
      <c r="DK5" s="1099"/>
      <c r="DL5" s="1097" t="s">
        <v>387</v>
      </c>
      <c r="DM5" s="1098"/>
      <c r="DN5" s="1098"/>
      <c r="DO5" s="1098"/>
      <c r="DP5" s="1099"/>
      <c r="DQ5" s="1014" t="s">
        <v>388</v>
      </c>
      <c r="DR5" s="1015"/>
      <c r="DS5" s="1015"/>
      <c r="DT5" s="1015"/>
      <c r="DU5" s="1016"/>
      <c r="DV5" s="1014" t="s">
        <v>379</v>
      </c>
      <c r="DW5" s="1015"/>
      <c r="DX5" s="1015"/>
      <c r="DY5" s="1015"/>
      <c r="DZ5" s="1028"/>
      <c r="EA5" s="229"/>
    </row>
    <row r="6" spans="1:131" s="230" customFormat="1" ht="26.25" customHeight="1" thickBot="1" x14ac:dyDescent="0.2">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9"/>
    </row>
    <row r="7" spans="1:131" s="230" customFormat="1" ht="26.25" customHeight="1" thickTop="1" x14ac:dyDescent="0.15">
      <c r="A7" s="231">
        <v>1</v>
      </c>
      <c r="B7" s="1060" t="s">
        <v>389</v>
      </c>
      <c r="C7" s="1061"/>
      <c r="D7" s="1061"/>
      <c r="E7" s="1061"/>
      <c r="F7" s="1061"/>
      <c r="G7" s="1061"/>
      <c r="H7" s="1061"/>
      <c r="I7" s="1061"/>
      <c r="J7" s="1061"/>
      <c r="K7" s="1061"/>
      <c r="L7" s="1061"/>
      <c r="M7" s="1061"/>
      <c r="N7" s="1061"/>
      <c r="O7" s="1061"/>
      <c r="P7" s="1062"/>
      <c r="Q7" s="1115">
        <v>20046</v>
      </c>
      <c r="R7" s="1116"/>
      <c r="S7" s="1116"/>
      <c r="T7" s="1116"/>
      <c r="U7" s="1116"/>
      <c r="V7" s="1116">
        <v>19912</v>
      </c>
      <c r="W7" s="1116"/>
      <c r="X7" s="1116"/>
      <c r="Y7" s="1116"/>
      <c r="Z7" s="1116"/>
      <c r="AA7" s="1116">
        <v>133</v>
      </c>
      <c r="AB7" s="1116"/>
      <c r="AC7" s="1116"/>
      <c r="AD7" s="1116"/>
      <c r="AE7" s="1117"/>
      <c r="AF7" s="1118">
        <v>123</v>
      </c>
      <c r="AG7" s="1119"/>
      <c r="AH7" s="1119"/>
      <c r="AI7" s="1119"/>
      <c r="AJ7" s="1120"/>
      <c r="AK7" s="1121">
        <v>20</v>
      </c>
      <c r="AL7" s="1122"/>
      <c r="AM7" s="1122"/>
      <c r="AN7" s="1122"/>
      <c r="AO7" s="1122"/>
      <c r="AP7" s="1122">
        <v>23377</v>
      </c>
      <c r="AQ7" s="1122"/>
      <c r="AR7" s="1122"/>
      <c r="AS7" s="1122"/>
      <c r="AT7" s="1122"/>
      <c r="AU7" s="1123"/>
      <c r="AV7" s="1123"/>
      <c r="AW7" s="1123"/>
      <c r="AX7" s="1123"/>
      <c r="AY7" s="1124"/>
      <c r="AZ7" s="226"/>
      <c r="BA7" s="226"/>
      <c r="BB7" s="226"/>
      <c r="BC7" s="226"/>
      <c r="BD7" s="226"/>
      <c r="BE7" s="227"/>
      <c r="BF7" s="227"/>
      <c r="BG7" s="227"/>
      <c r="BH7" s="227"/>
      <c r="BI7" s="227"/>
      <c r="BJ7" s="227"/>
      <c r="BK7" s="227"/>
      <c r="BL7" s="227"/>
      <c r="BM7" s="227"/>
      <c r="BN7" s="227"/>
      <c r="BO7" s="227"/>
      <c r="BP7" s="227"/>
      <c r="BQ7" s="231">
        <v>1</v>
      </c>
      <c r="BR7" s="232"/>
      <c r="BS7" s="1112" t="s">
        <v>582</v>
      </c>
      <c r="BT7" s="1113"/>
      <c r="BU7" s="1113"/>
      <c r="BV7" s="1113"/>
      <c r="BW7" s="1113"/>
      <c r="BX7" s="1113"/>
      <c r="BY7" s="1113"/>
      <c r="BZ7" s="1113"/>
      <c r="CA7" s="1113"/>
      <c r="CB7" s="1113"/>
      <c r="CC7" s="1113"/>
      <c r="CD7" s="1113"/>
      <c r="CE7" s="1113"/>
      <c r="CF7" s="1113"/>
      <c r="CG7" s="1125"/>
      <c r="CH7" s="1109">
        <v>-25</v>
      </c>
      <c r="CI7" s="1110"/>
      <c r="CJ7" s="1110"/>
      <c r="CK7" s="1110"/>
      <c r="CL7" s="1111"/>
      <c r="CM7" s="1109">
        <v>61</v>
      </c>
      <c r="CN7" s="1110"/>
      <c r="CO7" s="1110"/>
      <c r="CP7" s="1110"/>
      <c r="CQ7" s="1111"/>
      <c r="CR7" s="1109">
        <v>14</v>
      </c>
      <c r="CS7" s="1110"/>
      <c r="CT7" s="1110"/>
      <c r="CU7" s="1110"/>
      <c r="CV7" s="1111"/>
      <c r="CW7" s="1109" t="s">
        <v>506</v>
      </c>
      <c r="CX7" s="1110"/>
      <c r="CY7" s="1110"/>
      <c r="CZ7" s="1110"/>
      <c r="DA7" s="1111"/>
      <c r="DB7" s="1109" t="s">
        <v>506</v>
      </c>
      <c r="DC7" s="1110"/>
      <c r="DD7" s="1110"/>
      <c r="DE7" s="1110"/>
      <c r="DF7" s="1111"/>
      <c r="DG7" s="1109" t="s">
        <v>506</v>
      </c>
      <c r="DH7" s="1110"/>
      <c r="DI7" s="1110"/>
      <c r="DJ7" s="1110"/>
      <c r="DK7" s="1111"/>
      <c r="DL7" s="1109" t="s">
        <v>506</v>
      </c>
      <c r="DM7" s="1110"/>
      <c r="DN7" s="1110"/>
      <c r="DO7" s="1110"/>
      <c r="DP7" s="1111"/>
      <c r="DQ7" s="1109" t="s">
        <v>506</v>
      </c>
      <c r="DR7" s="1110"/>
      <c r="DS7" s="1110"/>
      <c r="DT7" s="1110"/>
      <c r="DU7" s="1111"/>
      <c r="DV7" s="1112"/>
      <c r="DW7" s="1113"/>
      <c r="DX7" s="1113"/>
      <c r="DY7" s="1113"/>
      <c r="DZ7" s="1114"/>
      <c r="EA7" s="229"/>
    </row>
    <row r="8" spans="1:131" s="230" customFormat="1" ht="26.25" customHeight="1" x14ac:dyDescent="0.15">
      <c r="A8" s="233">
        <v>2</v>
      </c>
      <c r="B8" s="1043"/>
      <c r="C8" s="1044"/>
      <c r="D8" s="1044"/>
      <c r="E8" s="1044"/>
      <c r="F8" s="1044"/>
      <c r="G8" s="1044"/>
      <c r="H8" s="1044"/>
      <c r="I8" s="1044"/>
      <c r="J8" s="1044"/>
      <c r="K8" s="1044"/>
      <c r="L8" s="1044"/>
      <c r="M8" s="1044"/>
      <c r="N8" s="1044"/>
      <c r="O8" s="1044"/>
      <c r="P8" s="1045"/>
      <c r="Q8" s="1051"/>
      <c r="R8" s="1052"/>
      <c r="S8" s="1052"/>
      <c r="T8" s="1052"/>
      <c r="U8" s="1052"/>
      <c r="V8" s="1052"/>
      <c r="W8" s="1052"/>
      <c r="X8" s="1052"/>
      <c r="Y8" s="1052"/>
      <c r="Z8" s="1052"/>
      <c r="AA8" s="1052"/>
      <c r="AB8" s="1052"/>
      <c r="AC8" s="1052"/>
      <c r="AD8" s="1052"/>
      <c r="AE8" s="1053"/>
      <c r="AF8" s="1048"/>
      <c r="AG8" s="1049"/>
      <c r="AH8" s="1049"/>
      <c r="AI8" s="1049"/>
      <c r="AJ8" s="1050"/>
      <c r="AK8" s="1093"/>
      <c r="AL8" s="1094"/>
      <c r="AM8" s="1094"/>
      <c r="AN8" s="1094"/>
      <c r="AO8" s="1094"/>
      <c r="AP8" s="1094"/>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3">
        <v>2</v>
      </c>
      <c r="BR8" s="234"/>
      <c r="BS8" s="1005"/>
      <c r="BT8" s="1006"/>
      <c r="BU8" s="1006"/>
      <c r="BV8" s="1006"/>
      <c r="BW8" s="1006"/>
      <c r="BX8" s="1006"/>
      <c r="BY8" s="1006"/>
      <c r="BZ8" s="1006"/>
      <c r="CA8" s="1006"/>
      <c r="CB8" s="1006"/>
      <c r="CC8" s="1006"/>
      <c r="CD8" s="1006"/>
      <c r="CE8" s="1006"/>
      <c r="CF8" s="1006"/>
      <c r="CG8" s="1027"/>
      <c r="CH8" s="1002"/>
      <c r="CI8" s="1003"/>
      <c r="CJ8" s="1003"/>
      <c r="CK8" s="1003"/>
      <c r="CL8" s="1004"/>
      <c r="CM8" s="1002"/>
      <c r="CN8" s="1003"/>
      <c r="CO8" s="1003"/>
      <c r="CP8" s="1003"/>
      <c r="CQ8" s="1004"/>
      <c r="CR8" s="1002"/>
      <c r="CS8" s="1003"/>
      <c r="CT8" s="1003"/>
      <c r="CU8" s="1003"/>
      <c r="CV8" s="1004"/>
      <c r="CW8" s="1002"/>
      <c r="CX8" s="1003"/>
      <c r="CY8" s="1003"/>
      <c r="CZ8" s="1003"/>
      <c r="DA8" s="1004"/>
      <c r="DB8" s="1002"/>
      <c r="DC8" s="1003"/>
      <c r="DD8" s="1003"/>
      <c r="DE8" s="1003"/>
      <c r="DF8" s="1004"/>
      <c r="DG8" s="1002"/>
      <c r="DH8" s="1003"/>
      <c r="DI8" s="1003"/>
      <c r="DJ8" s="1003"/>
      <c r="DK8" s="1004"/>
      <c r="DL8" s="1002"/>
      <c r="DM8" s="1003"/>
      <c r="DN8" s="1003"/>
      <c r="DO8" s="1003"/>
      <c r="DP8" s="1004"/>
      <c r="DQ8" s="1002"/>
      <c r="DR8" s="1003"/>
      <c r="DS8" s="1003"/>
      <c r="DT8" s="1003"/>
      <c r="DU8" s="1004"/>
      <c r="DV8" s="1005"/>
      <c r="DW8" s="1006"/>
      <c r="DX8" s="1006"/>
      <c r="DY8" s="1006"/>
      <c r="DZ8" s="1007"/>
      <c r="EA8" s="229"/>
    </row>
    <row r="9" spans="1:131" s="230" customFormat="1" ht="26.25" customHeight="1" x14ac:dyDescent="0.15">
      <c r="A9" s="233">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093"/>
      <c r="AL9" s="1094"/>
      <c r="AM9" s="1094"/>
      <c r="AN9" s="1094"/>
      <c r="AO9" s="1094"/>
      <c r="AP9" s="1094"/>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3">
        <v>3</v>
      </c>
      <c r="BR9" s="234"/>
      <c r="BS9" s="1005"/>
      <c r="BT9" s="1006"/>
      <c r="BU9" s="1006"/>
      <c r="BV9" s="1006"/>
      <c r="BW9" s="1006"/>
      <c r="BX9" s="1006"/>
      <c r="BY9" s="1006"/>
      <c r="BZ9" s="1006"/>
      <c r="CA9" s="1006"/>
      <c r="CB9" s="1006"/>
      <c r="CC9" s="1006"/>
      <c r="CD9" s="1006"/>
      <c r="CE9" s="1006"/>
      <c r="CF9" s="1006"/>
      <c r="CG9" s="1027"/>
      <c r="CH9" s="1002"/>
      <c r="CI9" s="1003"/>
      <c r="CJ9" s="1003"/>
      <c r="CK9" s="1003"/>
      <c r="CL9" s="1004"/>
      <c r="CM9" s="1002"/>
      <c r="CN9" s="1003"/>
      <c r="CO9" s="1003"/>
      <c r="CP9" s="1003"/>
      <c r="CQ9" s="1004"/>
      <c r="CR9" s="1002"/>
      <c r="CS9" s="1003"/>
      <c r="CT9" s="1003"/>
      <c r="CU9" s="1003"/>
      <c r="CV9" s="1004"/>
      <c r="CW9" s="1002"/>
      <c r="CX9" s="1003"/>
      <c r="CY9" s="1003"/>
      <c r="CZ9" s="1003"/>
      <c r="DA9" s="1004"/>
      <c r="DB9" s="1002"/>
      <c r="DC9" s="1003"/>
      <c r="DD9" s="1003"/>
      <c r="DE9" s="1003"/>
      <c r="DF9" s="1004"/>
      <c r="DG9" s="1002"/>
      <c r="DH9" s="1003"/>
      <c r="DI9" s="1003"/>
      <c r="DJ9" s="1003"/>
      <c r="DK9" s="1004"/>
      <c r="DL9" s="1002"/>
      <c r="DM9" s="1003"/>
      <c r="DN9" s="1003"/>
      <c r="DO9" s="1003"/>
      <c r="DP9" s="1004"/>
      <c r="DQ9" s="1002"/>
      <c r="DR9" s="1003"/>
      <c r="DS9" s="1003"/>
      <c r="DT9" s="1003"/>
      <c r="DU9" s="1004"/>
      <c r="DV9" s="1005"/>
      <c r="DW9" s="1006"/>
      <c r="DX9" s="1006"/>
      <c r="DY9" s="1006"/>
      <c r="DZ9" s="1007"/>
      <c r="EA9" s="229"/>
    </row>
    <row r="10" spans="1:131" s="230" customFormat="1" ht="26.25" customHeight="1" x14ac:dyDescent="0.15">
      <c r="A10" s="233">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3">
        <v>4</v>
      </c>
      <c r="BR10" s="234"/>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29"/>
    </row>
    <row r="11" spans="1:131" s="230" customFormat="1" ht="26.25" customHeight="1" x14ac:dyDescent="0.15">
      <c r="A11" s="233">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3">
        <v>5</v>
      </c>
      <c r="BR11" s="234"/>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9"/>
    </row>
    <row r="12" spans="1:131" s="230" customFormat="1" ht="26.25" customHeight="1" x14ac:dyDescent="0.15">
      <c r="A12" s="233">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3">
        <v>6</v>
      </c>
      <c r="BR12" s="234"/>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9"/>
    </row>
    <row r="13" spans="1:131" s="230" customFormat="1" ht="26.25" customHeight="1" x14ac:dyDescent="0.15">
      <c r="A13" s="233">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3">
        <v>7</v>
      </c>
      <c r="BR13" s="234"/>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9"/>
    </row>
    <row r="14" spans="1:131" s="230" customFormat="1" ht="26.25" customHeight="1" x14ac:dyDescent="0.15">
      <c r="A14" s="233">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3">
        <v>8</v>
      </c>
      <c r="BR14" s="234"/>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9"/>
    </row>
    <row r="15" spans="1:131" s="230" customFormat="1" ht="26.25" customHeight="1" x14ac:dyDescent="0.15">
      <c r="A15" s="233">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3">
        <v>9</v>
      </c>
      <c r="BR15" s="234"/>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9"/>
    </row>
    <row r="16" spans="1:131" s="230" customFormat="1" ht="26.25" customHeight="1" x14ac:dyDescent="0.15">
      <c r="A16" s="233">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3">
        <v>10</v>
      </c>
      <c r="BR16" s="234"/>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9"/>
    </row>
    <row r="17" spans="1:131" s="230" customFormat="1" ht="26.25" customHeight="1" x14ac:dyDescent="0.15">
      <c r="A17" s="233">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3">
        <v>11</v>
      </c>
      <c r="BR17" s="234"/>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9"/>
    </row>
    <row r="18" spans="1:131" s="230" customFormat="1" ht="26.25" customHeight="1" x14ac:dyDescent="0.15">
      <c r="A18" s="233">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3">
        <v>12</v>
      </c>
      <c r="BR18" s="234"/>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9"/>
    </row>
    <row r="19" spans="1:131" s="230" customFormat="1" ht="26.25" customHeight="1" x14ac:dyDescent="0.15">
      <c r="A19" s="233">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3">
        <v>13</v>
      </c>
      <c r="BR19" s="234"/>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9"/>
    </row>
    <row r="20" spans="1:131" s="230" customFormat="1" ht="26.25" customHeight="1" x14ac:dyDescent="0.15">
      <c r="A20" s="233">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3">
        <v>14</v>
      </c>
      <c r="BR20" s="234"/>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9"/>
    </row>
    <row r="21" spans="1:131" s="230" customFormat="1" ht="26.25" customHeight="1" thickBot="1" x14ac:dyDescent="0.2">
      <c r="A21" s="233">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3">
        <v>15</v>
      </c>
      <c r="BR21" s="234"/>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9"/>
    </row>
    <row r="22" spans="1:131" s="230" customFormat="1" ht="26.25" customHeight="1" x14ac:dyDescent="0.15">
      <c r="A22" s="233">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390</v>
      </c>
      <c r="BA22" s="1041"/>
      <c r="BB22" s="1041"/>
      <c r="BC22" s="1041"/>
      <c r="BD22" s="1042"/>
      <c r="BE22" s="227"/>
      <c r="BF22" s="227"/>
      <c r="BG22" s="227"/>
      <c r="BH22" s="227"/>
      <c r="BI22" s="227"/>
      <c r="BJ22" s="227"/>
      <c r="BK22" s="227"/>
      <c r="BL22" s="227"/>
      <c r="BM22" s="227"/>
      <c r="BN22" s="227"/>
      <c r="BO22" s="227"/>
      <c r="BP22" s="227"/>
      <c r="BQ22" s="233">
        <v>16</v>
      </c>
      <c r="BR22" s="234"/>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9"/>
    </row>
    <row r="23" spans="1:131" s="230" customFormat="1" ht="26.25" customHeight="1" thickBot="1" x14ac:dyDescent="0.2">
      <c r="A23" s="235" t="s">
        <v>391</v>
      </c>
      <c r="B23" s="950" t="s">
        <v>392</v>
      </c>
      <c r="C23" s="951"/>
      <c r="D23" s="951"/>
      <c r="E23" s="951"/>
      <c r="F23" s="951"/>
      <c r="G23" s="951"/>
      <c r="H23" s="951"/>
      <c r="I23" s="951"/>
      <c r="J23" s="951"/>
      <c r="K23" s="951"/>
      <c r="L23" s="951"/>
      <c r="M23" s="951"/>
      <c r="N23" s="951"/>
      <c r="O23" s="951"/>
      <c r="P23" s="961"/>
      <c r="Q23" s="1080">
        <v>20046</v>
      </c>
      <c r="R23" s="1074"/>
      <c r="S23" s="1074"/>
      <c r="T23" s="1074"/>
      <c r="U23" s="1074"/>
      <c r="V23" s="1074">
        <v>19912</v>
      </c>
      <c r="W23" s="1074"/>
      <c r="X23" s="1074"/>
      <c r="Y23" s="1074"/>
      <c r="Z23" s="1074"/>
      <c r="AA23" s="1074">
        <v>133</v>
      </c>
      <c r="AB23" s="1074"/>
      <c r="AC23" s="1074"/>
      <c r="AD23" s="1074"/>
      <c r="AE23" s="1081"/>
      <c r="AF23" s="1082">
        <v>123</v>
      </c>
      <c r="AG23" s="1074"/>
      <c r="AH23" s="1074"/>
      <c r="AI23" s="1074"/>
      <c r="AJ23" s="1083"/>
      <c r="AK23" s="1084"/>
      <c r="AL23" s="1085"/>
      <c r="AM23" s="1085"/>
      <c r="AN23" s="1085"/>
      <c r="AO23" s="1085"/>
      <c r="AP23" s="1074">
        <v>23377</v>
      </c>
      <c r="AQ23" s="1074"/>
      <c r="AR23" s="1074"/>
      <c r="AS23" s="1074"/>
      <c r="AT23" s="1074"/>
      <c r="AU23" s="1075"/>
      <c r="AV23" s="1075"/>
      <c r="AW23" s="1075"/>
      <c r="AX23" s="1075"/>
      <c r="AY23" s="1076"/>
      <c r="AZ23" s="1077" t="s">
        <v>140</v>
      </c>
      <c r="BA23" s="1078"/>
      <c r="BB23" s="1078"/>
      <c r="BC23" s="1078"/>
      <c r="BD23" s="1079"/>
      <c r="BE23" s="227"/>
      <c r="BF23" s="227"/>
      <c r="BG23" s="227"/>
      <c r="BH23" s="227"/>
      <c r="BI23" s="227"/>
      <c r="BJ23" s="227"/>
      <c r="BK23" s="227"/>
      <c r="BL23" s="227"/>
      <c r="BM23" s="227"/>
      <c r="BN23" s="227"/>
      <c r="BO23" s="227"/>
      <c r="BP23" s="227"/>
      <c r="BQ23" s="233">
        <v>17</v>
      </c>
      <c r="BR23" s="234"/>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9"/>
    </row>
    <row r="24" spans="1:131" s="230" customFormat="1" ht="26.25" customHeight="1" x14ac:dyDescent="0.15">
      <c r="A24" s="1073" t="s">
        <v>393</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3">
        <v>18</v>
      </c>
      <c r="BR24" s="234"/>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9"/>
    </row>
    <row r="25" spans="1:131" ht="26.25" customHeight="1" thickBot="1" x14ac:dyDescent="0.2">
      <c r="A25" s="1072" t="s">
        <v>394</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6"/>
      <c r="BP25" s="236"/>
      <c r="BQ25" s="233">
        <v>19</v>
      </c>
      <c r="BR25" s="234"/>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15">
      <c r="A26" s="1008" t="s">
        <v>372</v>
      </c>
      <c r="B26" s="1009"/>
      <c r="C26" s="1009"/>
      <c r="D26" s="1009"/>
      <c r="E26" s="1009"/>
      <c r="F26" s="1009"/>
      <c r="G26" s="1009"/>
      <c r="H26" s="1009"/>
      <c r="I26" s="1009"/>
      <c r="J26" s="1009"/>
      <c r="K26" s="1009"/>
      <c r="L26" s="1009"/>
      <c r="M26" s="1009"/>
      <c r="N26" s="1009"/>
      <c r="O26" s="1009"/>
      <c r="P26" s="1010"/>
      <c r="Q26" s="1014" t="s">
        <v>395</v>
      </c>
      <c r="R26" s="1015"/>
      <c r="S26" s="1015"/>
      <c r="T26" s="1015"/>
      <c r="U26" s="1016"/>
      <c r="V26" s="1014" t="s">
        <v>396</v>
      </c>
      <c r="W26" s="1015"/>
      <c r="X26" s="1015"/>
      <c r="Y26" s="1015"/>
      <c r="Z26" s="1016"/>
      <c r="AA26" s="1014" t="s">
        <v>397</v>
      </c>
      <c r="AB26" s="1015"/>
      <c r="AC26" s="1015"/>
      <c r="AD26" s="1015"/>
      <c r="AE26" s="1015"/>
      <c r="AF26" s="1068" t="s">
        <v>398</v>
      </c>
      <c r="AG26" s="1021"/>
      <c r="AH26" s="1021"/>
      <c r="AI26" s="1021"/>
      <c r="AJ26" s="1069"/>
      <c r="AK26" s="1015" t="s">
        <v>399</v>
      </c>
      <c r="AL26" s="1015"/>
      <c r="AM26" s="1015"/>
      <c r="AN26" s="1015"/>
      <c r="AO26" s="1016"/>
      <c r="AP26" s="1014" t="s">
        <v>400</v>
      </c>
      <c r="AQ26" s="1015"/>
      <c r="AR26" s="1015"/>
      <c r="AS26" s="1015"/>
      <c r="AT26" s="1016"/>
      <c r="AU26" s="1014" t="s">
        <v>401</v>
      </c>
      <c r="AV26" s="1015"/>
      <c r="AW26" s="1015"/>
      <c r="AX26" s="1015"/>
      <c r="AY26" s="1016"/>
      <c r="AZ26" s="1014" t="s">
        <v>402</v>
      </c>
      <c r="BA26" s="1015"/>
      <c r="BB26" s="1015"/>
      <c r="BC26" s="1015"/>
      <c r="BD26" s="1016"/>
      <c r="BE26" s="1014" t="s">
        <v>379</v>
      </c>
      <c r="BF26" s="1015"/>
      <c r="BG26" s="1015"/>
      <c r="BH26" s="1015"/>
      <c r="BI26" s="1028"/>
      <c r="BJ26" s="226"/>
      <c r="BK26" s="226"/>
      <c r="BL26" s="226"/>
      <c r="BM26" s="226"/>
      <c r="BN26" s="226"/>
      <c r="BO26" s="236"/>
      <c r="BP26" s="236"/>
      <c r="BQ26" s="233">
        <v>20</v>
      </c>
      <c r="BR26" s="234"/>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6"/>
      <c r="BP27" s="236"/>
      <c r="BQ27" s="233">
        <v>21</v>
      </c>
      <c r="BR27" s="234"/>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15">
      <c r="A28" s="237">
        <v>1</v>
      </c>
      <c r="B28" s="1060" t="s">
        <v>403</v>
      </c>
      <c r="C28" s="1061"/>
      <c r="D28" s="1061"/>
      <c r="E28" s="1061"/>
      <c r="F28" s="1061"/>
      <c r="G28" s="1061"/>
      <c r="H28" s="1061"/>
      <c r="I28" s="1061"/>
      <c r="J28" s="1061"/>
      <c r="K28" s="1061"/>
      <c r="L28" s="1061"/>
      <c r="M28" s="1061"/>
      <c r="N28" s="1061"/>
      <c r="O28" s="1061"/>
      <c r="P28" s="1062"/>
      <c r="Q28" s="1063">
        <v>2810</v>
      </c>
      <c r="R28" s="1064"/>
      <c r="S28" s="1064"/>
      <c r="T28" s="1064"/>
      <c r="U28" s="1064"/>
      <c r="V28" s="1064">
        <v>2809</v>
      </c>
      <c r="W28" s="1064"/>
      <c r="X28" s="1064"/>
      <c r="Y28" s="1064"/>
      <c r="Z28" s="1064"/>
      <c r="AA28" s="1064">
        <v>1</v>
      </c>
      <c r="AB28" s="1064"/>
      <c r="AC28" s="1064"/>
      <c r="AD28" s="1064"/>
      <c r="AE28" s="1065"/>
      <c r="AF28" s="1066">
        <v>1</v>
      </c>
      <c r="AG28" s="1064"/>
      <c r="AH28" s="1064"/>
      <c r="AI28" s="1064"/>
      <c r="AJ28" s="1067"/>
      <c r="AK28" s="1055">
        <v>261</v>
      </c>
      <c r="AL28" s="1056"/>
      <c r="AM28" s="1056"/>
      <c r="AN28" s="1056"/>
      <c r="AO28" s="1056"/>
      <c r="AP28" s="1056" t="s">
        <v>506</v>
      </c>
      <c r="AQ28" s="1056"/>
      <c r="AR28" s="1056"/>
      <c r="AS28" s="1056"/>
      <c r="AT28" s="1056"/>
      <c r="AU28" s="1056" t="s">
        <v>506</v>
      </c>
      <c r="AV28" s="1056"/>
      <c r="AW28" s="1056"/>
      <c r="AX28" s="1056"/>
      <c r="AY28" s="1056"/>
      <c r="AZ28" s="1057">
        <v>0</v>
      </c>
      <c r="BA28" s="1057"/>
      <c r="BB28" s="1057"/>
      <c r="BC28" s="1057"/>
      <c r="BD28" s="1057"/>
      <c r="BE28" s="1058"/>
      <c r="BF28" s="1058"/>
      <c r="BG28" s="1058"/>
      <c r="BH28" s="1058"/>
      <c r="BI28" s="1059"/>
      <c r="BJ28" s="226"/>
      <c r="BK28" s="226"/>
      <c r="BL28" s="226"/>
      <c r="BM28" s="226"/>
      <c r="BN28" s="226"/>
      <c r="BO28" s="236"/>
      <c r="BP28" s="236"/>
      <c r="BQ28" s="233">
        <v>22</v>
      </c>
      <c r="BR28" s="234"/>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15">
      <c r="A29" s="237">
        <v>2</v>
      </c>
      <c r="B29" s="1043" t="s">
        <v>404</v>
      </c>
      <c r="C29" s="1044"/>
      <c r="D29" s="1044"/>
      <c r="E29" s="1044"/>
      <c r="F29" s="1044"/>
      <c r="G29" s="1044"/>
      <c r="H29" s="1044"/>
      <c r="I29" s="1044"/>
      <c r="J29" s="1044"/>
      <c r="K29" s="1044"/>
      <c r="L29" s="1044"/>
      <c r="M29" s="1044"/>
      <c r="N29" s="1044"/>
      <c r="O29" s="1044"/>
      <c r="P29" s="1045"/>
      <c r="Q29" s="1051">
        <v>2316</v>
      </c>
      <c r="R29" s="1052"/>
      <c r="S29" s="1052"/>
      <c r="T29" s="1052"/>
      <c r="U29" s="1052"/>
      <c r="V29" s="1052">
        <v>2254</v>
      </c>
      <c r="W29" s="1052"/>
      <c r="X29" s="1052"/>
      <c r="Y29" s="1052"/>
      <c r="Z29" s="1052"/>
      <c r="AA29" s="1052">
        <v>62</v>
      </c>
      <c r="AB29" s="1052"/>
      <c r="AC29" s="1052"/>
      <c r="AD29" s="1052"/>
      <c r="AE29" s="1053"/>
      <c r="AF29" s="1048">
        <v>62</v>
      </c>
      <c r="AG29" s="1049"/>
      <c r="AH29" s="1049"/>
      <c r="AI29" s="1049"/>
      <c r="AJ29" s="1050"/>
      <c r="AK29" s="993">
        <v>350</v>
      </c>
      <c r="AL29" s="984"/>
      <c r="AM29" s="984"/>
      <c r="AN29" s="984"/>
      <c r="AO29" s="984"/>
      <c r="AP29" s="984" t="s">
        <v>506</v>
      </c>
      <c r="AQ29" s="984"/>
      <c r="AR29" s="984"/>
      <c r="AS29" s="984"/>
      <c r="AT29" s="984"/>
      <c r="AU29" s="984" t="s">
        <v>506</v>
      </c>
      <c r="AV29" s="984"/>
      <c r="AW29" s="984"/>
      <c r="AX29" s="984"/>
      <c r="AY29" s="984"/>
      <c r="AZ29" s="1054">
        <v>0</v>
      </c>
      <c r="BA29" s="1054"/>
      <c r="BB29" s="1054"/>
      <c r="BC29" s="1054"/>
      <c r="BD29" s="1054"/>
      <c r="BE29" s="985"/>
      <c r="BF29" s="985"/>
      <c r="BG29" s="985"/>
      <c r="BH29" s="985"/>
      <c r="BI29" s="986"/>
      <c r="BJ29" s="226"/>
      <c r="BK29" s="226"/>
      <c r="BL29" s="226"/>
      <c r="BM29" s="226"/>
      <c r="BN29" s="226"/>
      <c r="BO29" s="236"/>
      <c r="BP29" s="236"/>
      <c r="BQ29" s="233">
        <v>23</v>
      </c>
      <c r="BR29" s="234"/>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15">
      <c r="A30" s="237">
        <v>3</v>
      </c>
      <c r="B30" s="1043" t="s">
        <v>405</v>
      </c>
      <c r="C30" s="1044"/>
      <c r="D30" s="1044"/>
      <c r="E30" s="1044"/>
      <c r="F30" s="1044"/>
      <c r="G30" s="1044"/>
      <c r="H30" s="1044"/>
      <c r="I30" s="1044"/>
      <c r="J30" s="1044"/>
      <c r="K30" s="1044"/>
      <c r="L30" s="1044"/>
      <c r="M30" s="1044"/>
      <c r="N30" s="1044"/>
      <c r="O30" s="1044"/>
      <c r="P30" s="1045"/>
      <c r="Q30" s="1051">
        <v>414</v>
      </c>
      <c r="R30" s="1052"/>
      <c r="S30" s="1052"/>
      <c r="T30" s="1052"/>
      <c r="U30" s="1052"/>
      <c r="V30" s="1052">
        <v>413</v>
      </c>
      <c r="W30" s="1052"/>
      <c r="X30" s="1052"/>
      <c r="Y30" s="1052"/>
      <c r="Z30" s="1052"/>
      <c r="AA30" s="1052">
        <v>1</v>
      </c>
      <c r="AB30" s="1052"/>
      <c r="AC30" s="1052"/>
      <c r="AD30" s="1052"/>
      <c r="AE30" s="1053"/>
      <c r="AF30" s="1048">
        <v>1</v>
      </c>
      <c r="AG30" s="1049"/>
      <c r="AH30" s="1049"/>
      <c r="AI30" s="1049"/>
      <c r="AJ30" s="1050"/>
      <c r="AK30" s="993">
        <v>148</v>
      </c>
      <c r="AL30" s="984"/>
      <c r="AM30" s="984"/>
      <c r="AN30" s="984"/>
      <c r="AO30" s="984"/>
      <c r="AP30" s="984" t="s">
        <v>506</v>
      </c>
      <c r="AQ30" s="984"/>
      <c r="AR30" s="984"/>
      <c r="AS30" s="984"/>
      <c r="AT30" s="984"/>
      <c r="AU30" s="984" t="s">
        <v>506</v>
      </c>
      <c r="AV30" s="984"/>
      <c r="AW30" s="984"/>
      <c r="AX30" s="984"/>
      <c r="AY30" s="984"/>
      <c r="AZ30" s="1054">
        <v>0</v>
      </c>
      <c r="BA30" s="1054"/>
      <c r="BB30" s="1054"/>
      <c r="BC30" s="1054"/>
      <c r="BD30" s="1054"/>
      <c r="BE30" s="985"/>
      <c r="BF30" s="985"/>
      <c r="BG30" s="985"/>
      <c r="BH30" s="985"/>
      <c r="BI30" s="986"/>
      <c r="BJ30" s="226"/>
      <c r="BK30" s="226"/>
      <c r="BL30" s="226"/>
      <c r="BM30" s="226"/>
      <c r="BN30" s="226"/>
      <c r="BO30" s="236"/>
      <c r="BP30" s="236"/>
      <c r="BQ30" s="233">
        <v>24</v>
      </c>
      <c r="BR30" s="234"/>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15">
      <c r="A31" s="237">
        <v>4</v>
      </c>
      <c r="B31" s="1043" t="s">
        <v>406</v>
      </c>
      <c r="C31" s="1044"/>
      <c r="D31" s="1044"/>
      <c r="E31" s="1044"/>
      <c r="F31" s="1044"/>
      <c r="G31" s="1044"/>
      <c r="H31" s="1044"/>
      <c r="I31" s="1044"/>
      <c r="J31" s="1044"/>
      <c r="K31" s="1044"/>
      <c r="L31" s="1044"/>
      <c r="M31" s="1044"/>
      <c r="N31" s="1044"/>
      <c r="O31" s="1044"/>
      <c r="P31" s="1045"/>
      <c r="Q31" s="1051">
        <v>563</v>
      </c>
      <c r="R31" s="1052"/>
      <c r="S31" s="1052"/>
      <c r="T31" s="1052"/>
      <c r="U31" s="1052"/>
      <c r="V31" s="1052">
        <v>619</v>
      </c>
      <c r="W31" s="1052"/>
      <c r="X31" s="1052"/>
      <c r="Y31" s="1052"/>
      <c r="Z31" s="1052"/>
      <c r="AA31" s="1052">
        <v>-56</v>
      </c>
      <c r="AB31" s="1052"/>
      <c r="AC31" s="1052"/>
      <c r="AD31" s="1052"/>
      <c r="AE31" s="1053"/>
      <c r="AF31" s="1048">
        <v>361</v>
      </c>
      <c r="AG31" s="1049"/>
      <c r="AH31" s="1049"/>
      <c r="AI31" s="1049"/>
      <c r="AJ31" s="1050"/>
      <c r="AK31" s="993">
        <v>62</v>
      </c>
      <c r="AL31" s="984"/>
      <c r="AM31" s="984"/>
      <c r="AN31" s="984"/>
      <c r="AO31" s="984"/>
      <c r="AP31" s="984">
        <v>502</v>
      </c>
      <c r="AQ31" s="984"/>
      <c r="AR31" s="984"/>
      <c r="AS31" s="984"/>
      <c r="AT31" s="984"/>
      <c r="AU31" s="984">
        <v>22</v>
      </c>
      <c r="AV31" s="984"/>
      <c r="AW31" s="984"/>
      <c r="AX31" s="984"/>
      <c r="AY31" s="984"/>
      <c r="AZ31" s="1054">
        <v>0</v>
      </c>
      <c r="BA31" s="1054"/>
      <c r="BB31" s="1054"/>
      <c r="BC31" s="1054"/>
      <c r="BD31" s="1054"/>
      <c r="BE31" s="985" t="s">
        <v>574</v>
      </c>
      <c r="BF31" s="985"/>
      <c r="BG31" s="985"/>
      <c r="BH31" s="985"/>
      <c r="BI31" s="986"/>
      <c r="BJ31" s="226"/>
      <c r="BK31" s="226"/>
      <c r="BL31" s="226"/>
      <c r="BM31" s="226"/>
      <c r="BN31" s="226"/>
      <c r="BO31" s="236"/>
      <c r="BP31" s="236"/>
      <c r="BQ31" s="233">
        <v>25</v>
      </c>
      <c r="BR31" s="234"/>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15">
      <c r="A32" s="237">
        <v>5</v>
      </c>
      <c r="B32" s="1043" t="s">
        <v>407</v>
      </c>
      <c r="C32" s="1044"/>
      <c r="D32" s="1044"/>
      <c r="E32" s="1044"/>
      <c r="F32" s="1044"/>
      <c r="G32" s="1044"/>
      <c r="H32" s="1044"/>
      <c r="I32" s="1044"/>
      <c r="J32" s="1044"/>
      <c r="K32" s="1044"/>
      <c r="L32" s="1044"/>
      <c r="M32" s="1044"/>
      <c r="N32" s="1044"/>
      <c r="O32" s="1044"/>
      <c r="P32" s="1045"/>
      <c r="Q32" s="1051">
        <v>5007</v>
      </c>
      <c r="R32" s="1052"/>
      <c r="S32" s="1052"/>
      <c r="T32" s="1052"/>
      <c r="U32" s="1052"/>
      <c r="V32" s="1052">
        <v>4812</v>
      </c>
      <c r="W32" s="1052"/>
      <c r="X32" s="1052"/>
      <c r="Y32" s="1052"/>
      <c r="Z32" s="1052"/>
      <c r="AA32" s="1052">
        <v>195</v>
      </c>
      <c r="AB32" s="1052"/>
      <c r="AC32" s="1052"/>
      <c r="AD32" s="1052"/>
      <c r="AE32" s="1053"/>
      <c r="AF32" s="1048">
        <v>1014</v>
      </c>
      <c r="AG32" s="1049"/>
      <c r="AH32" s="1049"/>
      <c r="AI32" s="1049"/>
      <c r="AJ32" s="1050"/>
      <c r="AK32" s="993">
        <v>954</v>
      </c>
      <c r="AL32" s="984"/>
      <c r="AM32" s="984"/>
      <c r="AN32" s="984"/>
      <c r="AO32" s="984"/>
      <c r="AP32" s="984">
        <v>5898</v>
      </c>
      <c r="AQ32" s="984"/>
      <c r="AR32" s="984"/>
      <c r="AS32" s="984"/>
      <c r="AT32" s="984"/>
      <c r="AU32" s="984">
        <v>3804</v>
      </c>
      <c r="AV32" s="984"/>
      <c r="AW32" s="984"/>
      <c r="AX32" s="984"/>
      <c r="AY32" s="984"/>
      <c r="AZ32" s="1054">
        <v>0</v>
      </c>
      <c r="BA32" s="1054"/>
      <c r="BB32" s="1054"/>
      <c r="BC32" s="1054"/>
      <c r="BD32" s="1054"/>
      <c r="BE32" s="985" t="s">
        <v>574</v>
      </c>
      <c r="BF32" s="985"/>
      <c r="BG32" s="985"/>
      <c r="BH32" s="985"/>
      <c r="BI32" s="986"/>
      <c r="BJ32" s="226"/>
      <c r="BK32" s="226"/>
      <c r="BL32" s="226"/>
      <c r="BM32" s="226"/>
      <c r="BN32" s="226"/>
      <c r="BO32" s="236"/>
      <c r="BP32" s="236"/>
      <c r="BQ32" s="233">
        <v>26</v>
      </c>
      <c r="BR32" s="234"/>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15">
      <c r="A33" s="237">
        <v>6</v>
      </c>
      <c r="B33" s="1043" t="s">
        <v>408</v>
      </c>
      <c r="C33" s="1044"/>
      <c r="D33" s="1044"/>
      <c r="E33" s="1044"/>
      <c r="F33" s="1044"/>
      <c r="G33" s="1044"/>
      <c r="H33" s="1044"/>
      <c r="I33" s="1044"/>
      <c r="J33" s="1044"/>
      <c r="K33" s="1044"/>
      <c r="L33" s="1044"/>
      <c r="M33" s="1044"/>
      <c r="N33" s="1044"/>
      <c r="O33" s="1044"/>
      <c r="P33" s="1045"/>
      <c r="Q33" s="1051">
        <v>184</v>
      </c>
      <c r="R33" s="1052"/>
      <c r="S33" s="1052"/>
      <c r="T33" s="1052"/>
      <c r="U33" s="1052"/>
      <c r="V33" s="1052">
        <v>176</v>
      </c>
      <c r="W33" s="1052"/>
      <c r="X33" s="1052"/>
      <c r="Y33" s="1052"/>
      <c r="Z33" s="1052"/>
      <c r="AA33" s="1052">
        <v>8</v>
      </c>
      <c r="AB33" s="1052"/>
      <c r="AC33" s="1052"/>
      <c r="AD33" s="1052"/>
      <c r="AE33" s="1053"/>
      <c r="AF33" s="1048">
        <v>8</v>
      </c>
      <c r="AG33" s="1049"/>
      <c r="AH33" s="1049"/>
      <c r="AI33" s="1049"/>
      <c r="AJ33" s="1050"/>
      <c r="AK33" s="993">
        <v>93</v>
      </c>
      <c r="AL33" s="984"/>
      <c r="AM33" s="984"/>
      <c r="AN33" s="984"/>
      <c r="AO33" s="984"/>
      <c r="AP33" s="984">
        <v>765</v>
      </c>
      <c r="AQ33" s="984"/>
      <c r="AR33" s="984"/>
      <c r="AS33" s="984"/>
      <c r="AT33" s="984"/>
      <c r="AU33" s="984">
        <v>709</v>
      </c>
      <c r="AV33" s="984"/>
      <c r="AW33" s="984"/>
      <c r="AX33" s="984"/>
      <c r="AY33" s="984"/>
      <c r="AZ33" s="1054">
        <v>0</v>
      </c>
      <c r="BA33" s="1054"/>
      <c r="BB33" s="1054"/>
      <c r="BC33" s="1054"/>
      <c r="BD33" s="1054"/>
      <c r="BE33" s="985" t="s">
        <v>575</v>
      </c>
      <c r="BF33" s="985"/>
      <c r="BG33" s="985"/>
      <c r="BH33" s="985"/>
      <c r="BI33" s="986"/>
      <c r="BJ33" s="226"/>
      <c r="BK33" s="226"/>
      <c r="BL33" s="226"/>
      <c r="BM33" s="226"/>
      <c r="BN33" s="226"/>
      <c r="BO33" s="236"/>
      <c r="BP33" s="236"/>
      <c r="BQ33" s="233">
        <v>27</v>
      </c>
      <c r="BR33" s="234"/>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15">
      <c r="A34" s="237">
        <v>7</v>
      </c>
      <c r="B34" s="1043" t="s">
        <v>409</v>
      </c>
      <c r="C34" s="1044"/>
      <c r="D34" s="1044"/>
      <c r="E34" s="1044"/>
      <c r="F34" s="1044"/>
      <c r="G34" s="1044"/>
      <c r="H34" s="1044"/>
      <c r="I34" s="1044"/>
      <c r="J34" s="1044"/>
      <c r="K34" s="1044"/>
      <c r="L34" s="1044"/>
      <c r="M34" s="1044"/>
      <c r="N34" s="1044"/>
      <c r="O34" s="1044"/>
      <c r="P34" s="1045"/>
      <c r="Q34" s="1051">
        <v>673</v>
      </c>
      <c r="R34" s="1052"/>
      <c r="S34" s="1052"/>
      <c r="T34" s="1052"/>
      <c r="U34" s="1052"/>
      <c r="V34" s="1052">
        <v>718</v>
      </c>
      <c r="W34" s="1052"/>
      <c r="X34" s="1052"/>
      <c r="Y34" s="1052"/>
      <c r="Z34" s="1052"/>
      <c r="AA34" s="1052">
        <v>-45</v>
      </c>
      <c r="AB34" s="1052"/>
      <c r="AC34" s="1052"/>
      <c r="AD34" s="1052"/>
      <c r="AE34" s="1053"/>
      <c r="AF34" s="1048" t="s">
        <v>506</v>
      </c>
      <c r="AG34" s="1049"/>
      <c r="AH34" s="1049"/>
      <c r="AI34" s="1049"/>
      <c r="AJ34" s="1050"/>
      <c r="AK34" s="993">
        <v>306</v>
      </c>
      <c r="AL34" s="984"/>
      <c r="AM34" s="984"/>
      <c r="AN34" s="984"/>
      <c r="AO34" s="984"/>
      <c r="AP34" s="984">
        <v>3268</v>
      </c>
      <c r="AQ34" s="984"/>
      <c r="AR34" s="984"/>
      <c r="AS34" s="984"/>
      <c r="AT34" s="984"/>
      <c r="AU34" s="984">
        <v>2483</v>
      </c>
      <c r="AV34" s="984"/>
      <c r="AW34" s="984"/>
      <c r="AX34" s="984"/>
      <c r="AY34" s="984"/>
      <c r="AZ34" s="1054">
        <v>0</v>
      </c>
      <c r="BA34" s="1054"/>
      <c r="BB34" s="1054"/>
      <c r="BC34" s="1054"/>
      <c r="BD34" s="1054"/>
      <c r="BE34" s="985" t="s">
        <v>575</v>
      </c>
      <c r="BF34" s="985"/>
      <c r="BG34" s="985"/>
      <c r="BH34" s="985"/>
      <c r="BI34" s="986"/>
      <c r="BJ34" s="226"/>
      <c r="BK34" s="226"/>
      <c r="BL34" s="226"/>
      <c r="BM34" s="226"/>
      <c r="BN34" s="226"/>
      <c r="BO34" s="236"/>
      <c r="BP34" s="236"/>
      <c r="BQ34" s="233">
        <v>28</v>
      </c>
      <c r="BR34" s="234"/>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15">
      <c r="A35" s="237">
        <v>8</v>
      </c>
      <c r="B35" s="1043"/>
      <c r="C35" s="1044"/>
      <c r="D35" s="1044"/>
      <c r="E35" s="1044"/>
      <c r="F35" s="1044"/>
      <c r="G35" s="1044"/>
      <c r="H35" s="1044"/>
      <c r="I35" s="1044"/>
      <c r="J35" s="1044"/>
      <c r="K35" s="1044"/>
      <c r="L35" s="1044"/>
      <c r="M35" s="1044"/>
      <c r="N35" s="1044"/>
      <c r="O35" s="1044"/>
      <c r="P35" s="1045"/>
      <c r="Q35" s="1051"/>
      <c r="R35" s="1052"/>
      <c r="S35" s="1052"/>
      <c r="T35" s="1052"/>
      <c r="U35" s="1052"/>
      <c r="V35" s="1052"/>
      <c r="W35" s="1052"/>
      <c r="X35" s="1052"/>
      <c r="Y35" s="1052"/>
      <c r="Z35" s="1052"/>
      <c r="AA35" s="1052"/>
      <c r="AB35" s="1052"/>
      <c r="AC35" s="1052"/>
      <c r="AD35" s="1052"/>
      <c r="AE35" s="1053"/>
      <c r="AF35" s="1048"/>
      <c r="AG35" s="1049"/>
      <c r="AH35" s="1049"/>
      <c r="AI35" s="1049"/>
      <c r="AJ35" s="1050"/>
      <c r="AK35" s="993"/>
      <c r="AL35" s="984"/>
      <c r="AM35" s="984"/>
      <c r="AN35" s="984"/>
      <c r="AO35" s="984"/>
      <c r="AP35" s="984"/>
      <c r="AQ35" s="984"/>
      <c r="AR35" s="984"/>
      <c r="AS35" s="984"/>
      <c r="AT35" s="984"/>
      <c r="AU35" s="984"/>
      <c r="AV35" s="984"/>
      <c r="AW35" s="984"/>
      <c r="AX35" s="984"/>
      <c r="AY35" s="984"/>
      <c r="AZ35" s="1054"/>
      <c r="BA35" s="1054"/>
      <c r="BB35" s="1054"/>
      <c r="BC35" s="1054"/>
      <c r="BD35" s="1054"/>
      <c r="BE35" s="985"/>
      <c r="BF35" s="985"/>
      <c r="BG35" s="985"/>
      <c r="BH35" s="985"/>
      <c r="BI35" s="986"/>
      <c r="BJ35" s="226"/>
      <c r="BK35" s="226"/>
      <c r="BL35" s="226"/>
      <c r="BM35" s="226"/>
      <c r="BN35" s="226"/>
      <c r="BO35" s="236"/>
      <c r="BP35" s="236"/>
      <c r="BQ35" s="233">
        <v>29</v>
      </c>
      <c r="BR35" s="234"/>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15">
      <c r="A36" s="237">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26"/>
      <c r="BK36" s="226"/>
      <c r="BL36" s="226"/>
      <c r="BM36" s="226"/>
      <c r="BN36" s="226"/>
      <c r="BO36" s="236"/>
      <c r="BP36" s="236"/>
      <c r="BQ36" s="233">
        <v>30</v>
      </c>
      <c r="BR36" s="234"/>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15">
      <c r="A37" s="237">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6"/>
      <c r="BP37" s="236"/>
      <c r="BQ37" s="233">
        <v>31</v>
      </c>
      <c r="BR37" s="234"/>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15">
      <c r="A38" s="237">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6"/>
      <c r="BP38" s="236"/>
      <c r="BQ38" s="233">
        <v>32</v>
      </c>
      <c r="BR38" s="234"/>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15">
      <c r="A39" s="237">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6"/>
      <c r="BP39" s="236"/>
      <c r="BQ39" s="233">
        <v>33</v>
      </c>
      <c r="BR39" s="234"/>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15">
      <c r="A40" s="233">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6"/>
      <c r="BP40" s="236"/>
      <c r="BQ40" s="233">
        <v>34</v>
      </c>
      <c r="BR40" s="234"/>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15">
      <c r="A41" s="233">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6"/>
      <c r="BP41" s="236"/>
      <c r="BQ41" s="233">
        <v>35</v>
      </c>
      <c r="BR41" s="234"/>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15">
      <c r="A42" s="233">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6"/>
      <c r="BP42" s="236"/>
      <c r="BQ42" s="233">
        <v>36</v>
      </c>
      <c r="BR42" s="234"/>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15">
      <c r="A43" s="233">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6"/>
      <c r="BP43" s="236"/>
      <c r="BQ43" s="233">
        <v>37</v>
      </c>
      <c r="BR43" s="234"/>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15">
      <c r="A44" s="233">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6"/>
      <c r="BP44" s="236"/>
      <c r="BQ44" s="233">
        <v>38</v>
      </c>
      <c r="BR44" s="234"/>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15">
      <c r="A45" s="233">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6"/>
      <c r="BP45" s="236"/>
      <c r="BQ45" s="233">
        <v>39</v>
      </c>
      <c r="BR45" s="234"/>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15">
      <c r="A46" s="233">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6"/>
      <c r="BP46" s="236"/>
      <c r="BQ46" s="233">
        <v>40</v>
      </c>
      <c r="BR46" s="234"/>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15">
      <c r="A47" s="233">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6"/>
      <c r="BP47" s="236"/>
      <c r="BQ47" s="233">
        <v>41</v>
      </c>
      <c r="BR47" s="234"/>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15">
      <c r="A48" s="233">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6"/>
      <c r="BP48" s="236"/>
      <c r="BQ48" s="233">
        <v>42</v>
      </c>
      <c r="BR48" s="234"/>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15">
      <c r="A49" s="233">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6"/>
      <c r="BP49" s="236"/>
      <c r="BQ49" s="233">
        <v>43</v>
      </c>
      <c r="BR49" s="234"/>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15">
      <c r="A50" s="233">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6"/>
      <c r="BP50" s="236"/>
      <c r="BQ50" s="233">
        <v>44</v>
      </c>
      <c r="BR50" s="234"/>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15">
      <c r="A51" s="233">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6"/>
      <c r="BP51" s="236"/>
      <c r="BQ51" s="233">
        <v>45</v>
      </c>
      <c r="BR51" s="234"/>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15">
      <c r="A52" s="233">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6"/>
      <c r="BP52" s="236"/>
      <c r="BQ52" s="233">
        <v>46</v>
      </c>
      <c r="BR52" s="234"/>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15">
      <c r="A53" s="233">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6"/>
      <c r="BP53" s="236"/>
      <c r="BQ53" s="233">
        <v>47</v>
      </c>
      <c r="BR53" s="234"/>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15">
      <c r="A54" s="233">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6"/>
      <c r="BP54" s="236"/>
      <c r="BQ54" s="233">
        <v>48</v>
      </c>
      <c r="BR54" s="234"/>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15">
      <c r="A55" s="233">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6"/>
      <c r="BP55" s="236"/>
      <c r="BQ55" s="233">
        <v>49</v>
      </c>
      <c r="BR55" s="234"/>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15">
      <c r="A56" s="233">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6"/>
      <c r="BP56" s="236"/>
      <c r="BQ56" s="233">
        <v>50</v>
      </c>
      <c r="BR56" s="234"/>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15">
      <c r="A57" s="233">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6"/>
      <c r="BP57" s="236"/>
      <c r="BQ57" s="233">
        <v>51</v>
      </c>
      <c r="BR57" s="234"/>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15">
      <c r="A58" s="233">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6"/>
      <c r="BP58" s="236"/>
      <c r="BQ58" s="233">
        <v>52</v>
      </c>
      <c r="BR58" s="234"/>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15">
      <c r="A59" s="233">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6"/>
      <c r="BP59" s="236"/>
      <c r="BQ59" s="233">
        <v>53</v>
      </c>
      <c r="BR59" s="234"/>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15">
      <c r="A60" s="233">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6"/>
      <c r="BP60" s="236"/>
      <c r="BQ60" s="233">
        <v>54</v>
      </c>
      <c r="BR60" s="234"/>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
      <c r="A61" s="233">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6"/>
      <c r="BP61" s="236"/>
      <c r="BQ61" s="233">
        <v>55</v>
      </c>
      <c r="BR61" s="234"/>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15">
      <c r="A62" s="233">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410</v>
      </c>
      <c r="BK62" s="1041"/>
      <c r="BL62" s="1041"/>
      <c r="BM62" s="1041"/>
      <c r="BN62" s="1042"/>
      <c r="BO62" s="236"/>
      <c r="BP62" s="236"/>
      <c r="BQ62" s="233">
        <v>56</v>
      </c>
      <c r="BR62" s="234"/>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
      <c r="A63" s="235" t="s">
        <v>391</v>
      </c>
      <c r="B63" s="950" t="s">
        <v>411</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1448</v>
      </c>
      <c r="AG63" s="972"/>
      <c r="AH63" s="972"/>
      <c r="AI63" s="972"/>
      <c r="AJ63" s="1035"/>
      <c r="AK63" s="1036"/>
      <c r="AL63" s="976"/>
      <c r="AM63" s="976"/>
      <c r="AN63" s="976"/>
      <c r="AO63" s="976"/>
      <c r="AP63" s="972">
        <v>10433</v>
      </c>
      <c r="AQ63" s="972"/>
      <c r="AR63" s="972"/>
      <c r="AS63" s="972"/>
      <c r="AT63" s="972"/>
      <c r="AU63" s="972">
        <v>7018</v>
      </c>
      <c r="AV63" s="972"/>
      <c r="AW63" s="972"/>
      <c r="AX63" s="972"/>
      <c r="AY63" s="972"/>
      <c r="AZ63" s="1030"/>
      <c r="BA63" s="1030"/>
      <c r="BB63" s="1030"/>
      <c r="BC63" s="1030"/>
      <c r="BD63" s="1030"/>
      <c r="BE63" s="973"/>
      <c r="BF63" s="973"/>
      <c r="BG63" s="973"/>
      <c r="BH63" s="973"/>
      <c r="BI63" s="974"/>
      <c r="BJ63" s="1031" t="s">
        <v>140</v>
      </c>
      <c r="BK63" s="966"/>
      <c r="BL63" s="966"/>
      <c r="BM63" s="966"/>
      <c r="BN63" s="1032"/>
      <c r="BO63" s="236"/>
      <c r="BP63" s="236"/>
      <c r="BQ63" s="233">
        <v>57</v>
      </c>
      <c r="BR63" s="234"/>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
      <c r="A65" s="226" t="s">
        <v>412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15">
      <c r="A66" s="1008" t="s">
        <v>413</v>
      </c>
      <c r="B66" s="1009"/>
      <c r="C66" s="1009"/>
      <c r="D66" s="1009"/>
      <c r="E66" s="1009"/>
      <c r="F66" s="1009"/>
      <c r="G66" s="1009"/>
      <c r="H66" s="1009"/>
      <c r="I66" s="1009"/>
      <c r="J66" s="1009"/>
      <c r="K66" s="1009"/>
      <c r="L66" s="1009"/>
      <c r="M66" s="1009"/>
      <c r="N66" s="1009"/>
      <c r="O66" s="1009"/>
      <c r="P66" s="1010"/>
      <c r="Q66" s="1014" t="s">
        <v>414</v>
      </c>
      <c r="R66" s="1015"/>
      <c r="S66" s="1015"/>
      <c r="T66" s="1015"/>
      <c r="U66" s="1016"/>
      <c r="V66" s="1014" t="s">
        <v>415</v>
      </c>
      <c r="W66" s="1015"/>
      <c r="X66" s="1015"/>
      <c r="Y66" s="1015"/>
      <c r="Z66" s="1016"/>
      <c r="AA66" s="1014" t="s">
        <v>416</v>
      </c>
      <c r="AB66" s="1015"/>
      <c r="AC66" s="1015"/>
      <c r="AD66" s="1015"/>
      <c r="AE66" s="1016"/>
      <c r="AF66" s="1020" t="s">
        <v>398</v>
      </c>
      <c r="AG66" s="1021"/>
      <c r="AH66" s="1021"/>
      <c r="AI66" s="1021"/>
      <c r="AJ66" s="1022"/>
      <c r="AK66" s="1014" t="s">
        <v>399</v>
      </c>
      <c r="AL66" s="1009"/>
      <c r="AM66" s="1009"/>
      <c r="AN66" s="1009"/>
      <c r="AO66" s="1010"/>
      <c r="AP66" s="1014" t="s">
        <v>400</v>
      </c>
      <c r="AQ66" s="1015"/>
      <c r="AR66" s="1015"/>
      <c r="AS66" s="1015"/>
      <c r="AT66" s="1016"/>
      <c r="AU66" s="1014" t="s">
        <v>417</v>
      </c>
      <c r="AV66" s="1015"/>
      <c r="AW66" s="1015"/>
      <c r="AX66" s="1015"/>
      <c r="AY66" s="1016"/>
      <c r="AZ66" s="1014" t="s">
        <v>379</v>
      </c>
      <c r="BA66" s="1015"/>
      <c r="BB66" s="1015"/>
      <c r="BC66" s="1015"/>
      <c r="BD66" s="1028"/>
      <c r="BE66" s="236"/>
      <c r="BF66" s="236"/>
      <c r="BG66" s="236"/>
      <c r="BH66" s="236"/>
      <c r="BI66" s="236"/>
      <c r="BJ66" s="236"/>
      <c r="BK66" s="236"/>
      <c r="BL66" s="236"/>
      <c r="BM66" s="236"/>
      <c r="BN66" s="236"/>
      <c r="BO66" s="236"/>
      <c r="BP66" s="236"/>
      <c r="BQ66" s="233">
        <v>60</v>
      </c>
      <c r="BR66" s="238"/>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6"/>
      <c r="BF67" s="236"/>
      <c r="BG67" s="236"/>
      <c r="BH67" s="236"/>
      <c r="BI67" s="236"/>
      <c r="BJ67" s="236"/>
      <c r="BK67" s="236"/>
      <c r="BL67" s="236"/>
      <c r="BM67" s="236"/>
      <c r="BN67" s="236"/>
      <c r="BO67" s="236"/>
      <c r="BP67" s="236"/>
      <c r="BQ67" s="233">
        <v>61</v>
      </c>
      <c r="BR67" s="238"/>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15">
      <c r="A68" s="231">
        <v>1</v>
      </c>
      <c r="B68" s="998" t="s">
        <v>576</v>
      </c>
      <c r="C68" s="999"/>
      <c r="D68" s="999"/>
      <c r="E68" s="999"/>
      <c r="F68" s="999"/>
      <c r="G68" s="999"/>
      <c r="H68" s="999"/>
      <c r="I68" s="999"/>
      <c r="J68" s="999"/>
      <c r="K68" s="999"/>
      <c r="L68" s="999"/>
      <c r="M68" s="999"/>
      <c r="N68" s="999"/>
      <c r="O68" s="999"/>
      <c r="P68" s="1000"/>
      <c r="Q68" s="1001">
        <v>540</v>
      </c>
      <c r="R68" s="995"/>
      <c r="S68" s="995"/>
      <c r="T68" s="995"/>
      <c r="U68" s="995"/>
      <c r="V68" s="995">
        <v>515</v>
      </c>
      <c r="W68" s="995"/>
      <c r="X68" s="995"/>
      <c r="Y68" s="995"/>
      <c r="Z68" s="995"/>
      <c r="AA68" s="995">
        <v>25</v>
      </c>
      <c r="AB68" s="995"/>
      <c r="AC68" s="995"/>
      <c r="AD68" s="995"/>
      <c r="AE68" s="995"/>
      <c r="AF68" s="995">
        <v>25</v>
      </c>
      <c r="AG68" s="995"/>
      <c r="AH68" s="995"/>
      <c r="AI68" s="995"/>
      <c r="AJ68" s="995"/>
      <c r="AK68" s="995">
        <v>15</v>
      </c>
      <c r="AL68" s="995"/>
      <c r="AM68" s="995"/>
      <c r="AN68" s="995"/>
      <c r="AO68" s="995"/>
      <c r="AP68" s="995" t="s">
        <v>506</v>
      </c>
      <c r="AQ68" s="995"/>
      <c r="AR68" s="995"/>
      <c r="AS68" s="995"/>
      <c r="AT68" s="995"/>
      <c r="AU68" s="995" t="s">
        <v>506</v>
      </c>
      <c r="AV68" s="995"/>
      <c r="AW68" s="995"/>
      <c r="AX68" s="995"/>
      <c r="AY68" s="995"/>
      <c r="AZ68" s="996"/>
      <c r="BA68" s="996"/>
      <c r="BB68" s="996"/>
      <c r="BC68" s="996"/>
      <c r="BD68" s="997"/>
      <c r="BE68" s="236"/>
      <c r="BF68" s="236"/>
      <c r="BG68" s="236"/>
      <c r="BH68" s="236"/>
      <c r="BI68" s="236"/>
      <c r="BJ68" s="236"/>
      <c r="BK68" s="236"/>
      <c r="BL68" s="236"/>
      <c r="BM68" s="236"/>
      <c r="BN68" s="236"/>
      <c r="BO68" s="236"/>
      <c r="BP68" s="236"/>
      <c r="BQ68" s="233">
        <v>62</v>
      </c>
      <c r="BR68" s="238"/>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15">
      <c r="A69" s="233">
        <v>2</v>
      </c>
      <c r="B69" s="987" t="s">
        <v>577</v>
      </c>
      <c r="C69" s="988"/>
      <c r="D69" s="988"/>
      <c r="E69" s="988"/>
      <c r="F69" s="988"/>
      <c r="G69" s="988"/>
      <c r="H69" s="988"/>
      <c r="I69" s="988"/>
      <c r="J69" s="988"/>
      <c r="K69" s="988"/>
      <c r="L69" s="988"/>
      <c r="M69" s="988"/>
      <c r="N69" s="988"/>
      <c r="O69" s="988"/>
      <c r="P69" s="989"/>
      <c r="Q69" s="990">
        <v>20</v>
      </c>
      <c r="R69" s="984"/>
      <c r="S69" s="984"/>
      <c r="T69" s="984"/>
      <c r="U69" s="984"/>
      <c r="V69" s="984">
        <v>18</v>
      </c>
      <c r="W69" s="984"/>
      <c r="X69" s="984"/>
      <c r="Y69" s="984"/>
      <c r="Z69" s="984"/>
      <c r="AA69" s="984">
        <v>2</v>
      </c>
      <c r="AB69" s="984"/>
      <c r="AC69" s="984"/>
      <c r="AD69" s="984"/>
      <c r="AE69" s="984"/>
      <c r="AF69" s="984">
        <v>2</v>
      </c>
      <c r="AG69" s="984"/>
      <c r="AH69" s="984"/>
      <c r="AI69" s="984"/>
      <c r="AJ69" s="984"/>
      <c r="AK69" s="984" t="s">
        <v>506</v>
      </c>
      <c r="AL69" s="984"/>
      <c r="AM69" s="984"/>
      <c r="AN69" s="984"/>
      <c r="AO69" s="984"/>
      <c r="AP69" s="984" t="s">
        <v>506</v>
      </c>
      <c r="AQ69" s="984"/>
      <c r="AR69" s="984"/>
      <c r="AS69" s="984"/>
      <c r="AT69" s="984"/>
      <c r="AU69" s="984" t="s">
        <v>506</v>
      </c>
      <c r="AV69" s="984"/>
      <c r="AW69" s="984"/>
      <c r="AX69" s="984"/>
      <c r="AY69" s="984"/>
      <c r="AZ69" s="985"/>
      <c r="BA69" s="985"/>
      <c r="BB69" s="985"/>
      <c r="BC69" s="985"/>
      <c r="BD69" s="986"/>
      <c r="BE69" s="236"/>
      <c r="BF69" s="236"/>
      <c r="BG69" s="236"/>
      <c r="BH69" s="236"/>
      <c r="BI69" s="236"/>
      <c r="BJ69" s="236"/>
      <c r="BK69" s="236"/>
      <c r="BL69" s="236"/>
      <c r="BM69" s="236"/>
      <c r="BN69" s="236"/>
      <c r="BO69" s="236"/>
      <c r="BP69" s="236"/>
      <c r="BQ69" s="233">
        <v>63</v>
      </c>
      <c r="BR69" s="238"/>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15">
      <c r="A70" s="233">
        <v>3</v>
      </c>
      <c r="B70" s="987" t="s">
        <v>578</v>
      </c>
      <c r="C70" s="988"/>
      <c r="D70" s="988"/>
      <c r="E70" s="988"/>
      <c r="F70" s="988"/>
      <c r="G70" s="988"/>
      <c r="H70" s="988"/>
      <c r="I70" s="988"/>
      <c r="J70" s="988"/>
      <c r="K70" s="988"/>
      <c r="L70" s="988"/>
      <c r="M70" s="988"/>
      <c r="N70" s="988"/>
      <c r="O70" s="988"/>
      <c r="P70" s="989"/>
      <c r="Q70" s="990">
        <v>897</v>
      </c>
      <c r="R70" s="984"/>
      <c r="S70" s="984"/>
      <c r="T70" s="984"/>
      <c r="U70" s="984"/>
      <c r="V70" s="984">
        <v>889</v>
      </c>
      <c r="W70" s="984"/>
      <c r="X70" s="984"/>
      <c r="Y70" s="984"/>
      <c r="Z70" s="984"/>
      <c r="AA70" s="984">
        <v>8</v>
      </c>
      <c r="AB70" s="984"/>
      <c r="AC70" s="984"/>
      <c r="AD70" s="984"/>
      <c r="AE70" s="984"/>
      <c r="AF70" s="984">
        <v>8</v>
      </c>
      <c r="AG70" s="984"/>
      <c r="AH70" s="984"/>
      <c r="AI70" s="984"/>
      <c r="AJ70" s="984"/>
      <c r="AK70" s="984" t="s">
        <v>506</v>
      </c>
      <c r="AL70" s="984"/>
      <c r="AM70" s="984"/>
      <c r="AN70" s="984"/>
      <c r="AO70" s="984"/>
      <c r="AP70" s="984">
        <v>449</v>
      </c>
      <c r="AQ70" s="984"/>
      <c r="AR70" s="984"/>
      <c r="AS70" s="984"/>
      <c r="AT70" s="984"/>
      <c r="AU70" s="984">
        <v>68</v>
      </c>
      <c r="AV70" s="984"/>
      <c r="AW70" s="984"/>
      <c r="AX70" s="984"/>
      <c r="AY70" s="984"/>
      <c r="AZ70" s="985"/>
      <c r="BA70" s="985"/>
      <c r="BB70" s="985"/>
      <c r="BC70" s="985"/>
      <c r="BD70" s="986"/>
      <c r="BE70" s="236"/>
      <c r="BF70" s="236"/>
      <c r="BG70" s="236"/>
      <c r="BH70" s="236"/>
      <c r="BI70" s="236"/>
      <c r="BJ70" s="236"/>
      <c r="BK70" s="236"/>
      <c r="BL70" s="236"/>
      <c r="BM70" s="236"/>
      <c r="BN70" s="236"/>
      <c r="BO70" s="236"/>
      <c r="BP70" s="236"/>
      <c r="BQ70" s="233">
        <v>64</v>
      </c>
      <c r="BR70" s="238"/>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15">
      <c r="A71" s="233">
        <v>4</v>
      </c>
      <c r="B71" s="987" t="s">
        <v>579</v>
      </c>
      <c r="C71" s="988"/>
      <c r="D71" s="988"/>
      <c r="E71" s="988"/>
      <c r="F71" s="988"/>
      <c r="G71" s="988"/>
      <c r="H71" s="988"/>
      <c r="I71" s="988"/>
      <c r="J71" s="988"/>
      <c r="K71" s="988"/>
      <c r="L71" s="988"/>
      <c r="M71" s="988"/>
      <c r="N71" s="988"/>
      <c r="O71" s="988"/>
      <c r="P71" s="989"/>
      <c r="Q71" s="990">
        <v>1000</v>
      </c>
      <c r="R71" s="984"/>
      <c r="S71" s="984"/>
      <c r="T71" s="984"/>
      <c r="U71" s="984"/>
      <c r="V71" s="984">
        <v>959</v>
      </c>
      <c r="W71" s="984"/>
      <c r="X71" s="984"/>
      <c r="Y71" s="984"/>
      <c r="Z71" s="984"/>
      <c r="AA71" s="984">
        <v>41</v>
      </c>
      <c r="AB71" s="984"/>
      <c r="AC71" s="984"/>
      <c r="AD71" s="984"/>
      <c r="AE71" s="984"/>
      <c r="AF71" s="984">
        <v>41</v>
      </c>
      <c r="AG71" s="984"/>
      <c r="AH71" s="984"/>
      <c r="AI71" s="984"/>
      <c r="AJ71" s="984"/>
      <c r="AK71" s="984">
        <v>2</v>
      </c>
      <c r="AL71" s="984"/>
      <c r="AM71" s="984"/>
      <c r="AN71" s="984"/>
      <c r="AO71" s="984"/>
      <c r="AP71" s="984" t="s">
        <v>506</v>
      </c>
      <c r="AQ71" s="984"/>
      <c r="AR71" s="984"/>
      <c r="AS71" s="984"/>
      <c r="AT71" s="984"/>
      <c r="AU71" s="984" t="s">
        <v>506</v>
      </c>
      <c r="AV71" s="984"/>
      <c r="AW71" s="984"/>
      <c r="AX71" s="984"/>
      <c r="AY71" s="984"/>
      <c r="AZ71" s="985"/>
      <c r="BA71" s="985"/>
      <c r="BB71" s="985"/>
      <c r="BC71" s="985"/>
      <c r="BD71" s="986"/>
      <c r="BE71" s="236"/>
      <c r="BF71" s="236"/>
      <c r="BG71" s="236"/>
      <c r="BH71" s="236"/>
      <c r="BI71" s="236"/>
      <c r="BJ71" s="236"/>
      <c r="BK71" s="236"/>
      <c r="BL71" s="236"/>
      <c r="BM71" s="236"/>
      <c r="BN71" s="236"/>
      <c r="BO71" s="236"/>
      <c r="BP71" s="236"/>
      <c r="BQ71" s="233">
        <v>65</v>
      </c>
      <c r="BR71" s="238"/>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15">
      <c r="A72" s="233">
        <v>5</v>
      </c>
      <c r="B72" s="987" t="s">
        <v>580</v>
      </c>
      <c r="C72" s="988"/>
      <c r="D72" s="988"/>
      <c r="E72" s="988"/>
      <c r="F72" s="988"/>
      <c r="G72" s="988"/>
      <c r="H72" s="988"/>
      <c r="I72" s="988"/>
      <c r="J72" s="988"/>
      <c r="K72" s="988"/>
      <c r="L72" s="988"/>
      <c r="M72" s="988"/>
      <c r="N72" s="988"/>
      <c r="O72" s="988"/>
      <c r="P72" s="989"/>
      <c r="Q72" s="990">
        <v>268</v>
      </c>
      <c r="R72" s="984"/>
      <c r="S72" s="984"/>
      <c r="T72" s="984"/>
      <c r="U72" s="984"/>
      <c r="V72" s="984">
        <v>267</v>
      </c>
      <c r="W72" s="984"/>
      <c r="X72" s="984"/>
      <c r="Y72" s="984"/>
      <c r="Z72" s="984"/>
      <c r="AA72" s="984">
        <v>1</v>
      </c>
      <c r="AB72" s="984"/>
      <c r="AC72" s="984"/>
      <c r="AD72" s="984"/>
      <c r="AE72" s="984"/>
      <c r="AF72" s="984">
        <v>1</v>
      </c>
      <c r="AG72" s="984"/>
      <c r="AH72" s="984"/>
      <c r="AI72" s="984"/>
      <c r="AJ72" s="984"/>
      <c r="AK72" s="984" t="s">
        <v>506</v>
      </c>
      <c r="AL72" s="984"/>
      <c r="AM72" s="984"/>
      <c r="AN72" s="984"/>
      <c r="AO72" s="984"/>
      <c r="AP72" s="984">
        <v>4</v>
      </c>
      <c r="AQ72" s="984"/>
      <c r="AR72" s="984"/>
      <c r="AS72" s="984"/>
      <c r="AT72" s="984"/>
      <c r="AU72" s="984">
        <v>2</v>
      </c>
      <c r="AV72" s="984"/>
      <c r="AW72" s="984"/>
      <c r="AX72" s="984"/>
      <c r="AY72" s="984"/>
      <c r="AZ72" s="985"/>
      <c r="BA72" s="985"/>
      <c r="BB72" s="985"/>
      <c r="BC72" s="985"/>
      <c r="BD72" s="986"/>
      <c r="BE72" s="236"/>
      <c r="BF72" s="236"/>
      <c r="BG72" s="236"/>
      <c r="BH72" s="236"/>
      <c r="BI72" s="236"/>
      <c r="BJ72" s="236"/>
      <c r="BK72" s="236"/>
      <c r="BL72" s="236"/>
      <c r="BM72" s="236"/>
      <c r="BN72" s="236"/>
      <c r="BO72" s="236"/>
      <c r="BP72" s="236"/>
      <c r="BQ72" s="233">
        <v>66</v>
      </c>
      <c r="BR72" s="238"/>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15">
      <c r="A73" s="233">
        <v>6</v>
      </c>
      <c r="B73" s="987" t="s">
        <v>581</v>
      </c>
      <c r="C73" s="988"/>
      <c r="D73" s="988"/>
      <c r="E73" s="988"/>
      <c r="F73" s="988"/>
      <c r="G73" s="988"/>
      <c r="H73" s="988"/>
      <c r="I73" s="988"/>
      <c r="J73" s="988"/>
      <c r="K73" s="988"/>
      <c r="L73" s="988"/>
      <c r="M73" s="988"/>
      <c r="N73" s="988"/>
      <c r="O73" s="988"/>
      <c r="P73" s="989"/>
      <c r="Q73" s="990">
        <v>457</v>
      </c>
      <c r="R73" s="984"/>
      <c r="S73" s="984"/>
      <c r="T73" s="984"/>
      <c r="U73" s="984"/>
      <c r="V73" s="984">
        <v>480</v>
      </c>
      <c r="W73" s="984"/>
      <c r="X73" s="984"/>
      <c r="Y73" s="984"/>
      <c r="Z73" s="984"/>
      <c r="AA73" s="984">
        <v>-23</v>
      </c>
      <c r="AB73" s="984"/>
      <c r="AC73" s="984"/>
      <c r="AD73" s="984"/>
      <c r="AE73" s="984"/>
      <c r="AF73" s="984">
        <v>445</v>
      </c>
      <c r="AG73" s="984"/>
      <c r="AH73" s="984"/>
      <c r="AI73" s="984"/>
      <c r="AJ73" s="984"/>
      <c r="AK73" s="984" t="s">
        <v>506</v>
      </c>
      <c r="AL73" s="984"/>
      <c r="AM73" s="984"/>
      <c r="AN73" s="984"/>
      <c r="AO73" s="984"/>
      <c r="AP73" s="984">
        <v>879</v>
      </c>
      <c r="AQ73" s="984"/>
      <c r="AR73" s="984"/>
      <c r="AS73" s="984"/>
      <c r="AT73" s="984"/>
      <c r="AU73" s="984" t="s">
        <v>506</v>
      </c>
      <c r="AV73" s="984"/>
      <c r="AW73" s="984"/>
      <c r="AX73" s="984"/>
      <c r="AY73" s="984"/>
      <c r="AZ73" s="985"/>
      <c r="BA73" s="985"/>
      <c r="BB73" s="985"/>
      <c r="BC73" s="985"/>
      <c r="BD73" s="986"/>
      <c r="BE73" s="236"/>
      <c r="BF73" s="236"/>
      <c r="BG73" s="236"/>
      <c r="BH73" s="236"/>
      <c r="BI73" s="236"/>
      <c r="BJ73" s="236"/>
      <c r="BK73" s="236"/>
      <c r="BL73" s="236"/>
      <c r="BM73" s="236"/>
      <c r="BN73" s="236"/>
      <c r="BO73" s="236"/>
      <c r="BP73" s="236"/>
      <c r="BQ73" s="233">
        <v>67</v>
      </c>
      <c r="BR73" s="238"/>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15">
      <c r="A74" s="233">
        <v>7</v>
      </c>
      <c r="B74" s="987"/>
      <c r="C74" s="988"/>
      <c r="D74" s="988"/>
      <c r="E74" s="988"/>
      <c r="F74" s="988"/>
      <c r="G74" s="988"/>
      <c r="H74" s="988"/>
      <c r="I74" s="988"/>
      <c r="J74" s="988"/>
      <c r="K74" s="988"/>
      <c r="L74" s="988"/>
      <c r="M74" s="988"/>
      <c r="N74" s="988"/>
      <c r="O74" s="988"/>
      <c r="P74" s="989"/>
      <c r="Q74" s="990"/>
      <c r="R74" s="984"/>
      <c r="S74" s="984"/>
      <c r="T74" s="984"/>
      <c r="U74" s="984"/>
      <c r="V74" s="984"/>
      <c r="W74" s="984"/>
      <c r="X74" s="984"/>
      <c r="Y74" s="984"/>
      <c r="Z74" s="984"/>
      <c r="AA74" s="984"/>
      <c r="AB74" s="984"/>
      <c r="AC74" s="984"/>
      <c r="AD74" s="984"/>
      <c r="AE74" s="984"/>
      <c r="AF74" s="984"/>
      <c r="AG74" s="984"/>
      <c r="AH74" s="984"/>
      <c r="AI74" s="984"/>
      <c r="AJ74" s="984"/>
      <c r="AK74" s="984"/>
      <c r="AL74" s="984"/>
      <c r="AM74" s="984"/>
      <c r="AN74" s="984"/>
      <c r="AO74" s="984"/>
      <c r="AP74" s="984"/>
      <c r="AQ74" s="984"/>
      <c r="AR74" s="984"/>
      <c r="AS74" s="984"/>
      <c r="AT74" s="984"/>
      <c r="AU74" s="984"/>
      <c r="AV74" s="984"/>
      <c r="AW74" s="984"/>
      <c r="AX74" s="984"/>
      <c r="AY74" s="984"/>
      <c r="AZ74" s="985"/>
      <c r="BA74" s="985"/>
      <c r="BB74" s="985"/>
      <c r="BC74" s="985"/>
      <c r="BD74" s="986"/>
      <c r="BE74" s="236"/>
      <c r="BF74" s="236"/>
      <c r="BG74" s="236"/>
      <c r="BH74" s="236"/>
      <c r="BI74" s="236"/>
      <c r="BJ74" s="236"/>
      <c r="BK74" s="236"/>
      <c r="BL74" s="236"/>
      <c r="BM74" s="236"/>
      <c r="BN74" s="236"/>
      <c r="BO74" s="236"/>
      <c r="BP74" s="236"/>
      <c r="BQ74" s="233">
        <v>68</v>
      </c>
      <c r="BR74" s="238"/>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15">
      <c r="A75" s="233">
        <v>8</v>
      </c>
      <c r="B75" s="987"/>
      <c r="C75" s="988"/>
      <c r="D75" s="988"/>
      <c r="E75" s="988"/>
      <c r="F75" s="988"/>
      <c r="G75" s="988"/>
      <c r="H75" s="988"/>
      <c r="I75" s="988"/>
      <c r="J75" s="988"/>
      <c r="K75" s="988"/>
      <c r="L75" s="988"/>
      <c r="M75" s="988"/>
      <c r="N75" s="988"/>
      <c r="O75" s="988"/>
      <c r="P75" s="989"/>
      <c r="Q75" s="991"/>
      <c r="R75" s="992"/>
      <c r="S75" s="992"/>
      <c r="T75" s="992"/>
      <c r="U75" s="993"/>
      <c r="V75" s="994"/>
      <c r="W75" s="992"/>
      <c r="X75" s="992"/>
      <c r="Y75" s="992"/>
      <c r="Z75" s="993"/>
      <c r="AA75" s="994"/>
      <c r="AB75" s="992"/>
      <c r="AC75" s="992"/>
      <c r="AD75" s="992"/>
      <c r="AE75" s="993"/>
      <c r="AF75" s="994"/>
      <c r="AG75" s="992"/>
      <c r="AH75" s="992"/>
      <c r="AI75" s="992"/>
      <c r="AJ75" s="993"/>
      <c r="AK75" s="994"/>
      <c r="AL75" s="992"/>
      <c r="AM75" s="992"/>
      <c r="AN75" s="992"/>
      <c r="AO75" s="993"/>
      <c r="AP75" s="994"/>
      <c r="AQ75" s="992"/>
      <c r="AR75" s="992"/>
      <c r="AS75" s="992"/>
      <c r="AT75" s="993"/>
      <c r="AU75" s="994"/>
      <c r="AV75" s="992"/>
      <c r="AW75" s="992"/>
      <c r="AX75" s="992"/>
      <c r="AY75" s="993"/>
      <c r="AZ75" s="985"/>
      <c r="BA75" s="985"/>
      <c r="BB75" s="985"/>
      <c r="BC75" s="985"/>
      <c r="BD75" s="986"/>
      <c r="BE75" s="236"/>
      <c r="BF75" s="236"/>
      <c r="BG75" s="236"/>
      <c r="BH75" s="236"/>
      <c r="BI75" s="236"/>
      <c r="BJ75" s="236"/>
      <c r="BK75" s="236"/>
      <c r="BL75" s="236"/>
      <c r="BM75" s="236"/>
      <c r="BN75" s="236"/>
      <c r="BO75" s="236"/>
      <c r="BP75" s="236"/>
      <c r="BQ75" s="233">
        <v>69</v>
      </c>
      <c r="BR75" s="238"/>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15">
      <c r="A76" s="233">
        <v>9</v>
      </c>
      <c r="B76" s="987"/>
      <c r="C76" s="988"/>
      <c r="D76" s="988"/>
      <c r="E76" s="988"/>
      <c r="F76" s="988"/>
      <c r="G76" s="988"/>
      <c r="H76" s="988"/>
      <c r="I76" s="988"/>
      <c r="J76" s="988"/>
      <c r="K76" s="988"/>
      <c r="L76" s="988"/>
      <c r="M76" s="988"/>
      <c r="N76" s="988"/>
      <c r="O76" s="988"/>
      <c r="P76" s="989"/>
      <c r="Q76" s="991"/>
      <c r="R76" s="992"/>
      <c r="S76" s="992"/>
      <c r="T76" s="992"/>
      <c r="U76" s="993"/>
      <c r="V76" s="994"/>
      <c r="W76" s="992"/>
      <c r="X76" s="992"/>
      <c r="Y76" s="992"/>
      <c r="Z76" s="993"/>
      <c r="AA76" s="994"/>
      <c r="AB76" s="992"/>
      <c r="AC76" s="992"/>
      <c r="AD76" s="992"/>
      <c r="AE76" s="993"/>
      <c r="AF76" s="994"/>
      <c r="AG76" s="992"/>
      <c r="AH76" s="992"/>
      <c r="AI76" s="992"/>
      <c r="AJ76" s="993"/>
      <c r="AK76" s="994"/>
      <c r="AL76" s="992"/>
      <c r="AM76" s="992"/>
      <c r="AN76" s="992"/>
      <c r="AO76" s="993"/>
      <c r="AP76" s="994"/>
      <c r="AQ76" s="992"/>
      <c r="AR76" s="992"/>
      <c r="AS76" s="992"/>
      <c r="AT76" s="993"/>
      <c r="AU76" s="994"/>
      <c r="AV76" s="992"/>
      <c r="AW76" s="992"/>
      <c r="AX76" s="992"/>
      <c r="AY76" s="993"/>
      <c r="AZ76" s="985"/>
      <c r="BA76" s="985"/>
      <c r="BB76" s="985"/>
      <c r="BC76" s="985"/>
      <c r="BD76" s="986"/>
      <c r="BE76" s="236"/>
      <c r="BF76" s="236"/>
      <c r="BG76" s="236"/>
      <c r="BH76" s="236"/>
      <c r="BI76" s="236"/>
      <c r="BJ76" s="236"/>
      <c r="BK76" s="236"/>
      <c r="BL76" s="236"/>
      <c r="BM76" s="236"/>
      <c r="BN76" s="236"/>
      <c r="BO76" s="236"/>
      <c r="BP76" s="236"/>
      <c r="BQ76" s="233">
        <v>70</v>
      </c>
      <c r="BR76" s="238"/>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15">
      <c r="A77" s="233">
        <v>10</v>
      </c>
      <c r="B77" s="987"/>
      <c r="C77" s="988"/>
      <c r="D77" s="988"/>
      <c r="E77" s="988"/>
      <c r="F77" s="988"/>
      <c r="G77" s="988"/>
      <c r="H77" s="988"/>
      <c r="I77" s="988"/>
      <c r="J77" s="988"/>
      <c r="K77" s="988"/>
      <c r="L77" s="988"/>
      <c r="M77" s="988"/>
      <c r="N77" s="988"/>
      <c r="O77" s="988"/>
      <c r="P77" s="989"/>
      <c r="Q77" s="991"/>
      <c r="R77" s="992"/>
      <c r="S77" s="992"/>
      <c r="T77" s="992"/>
      <c r="U77" s="993"/>
      <c r="V77" s="994"/>
      <c r="W77" s="992"/>
      <c r="X77" s="992"/>
      <c r="Y77" s="992"/>
      <c r="Z77" s="993"/>
      <c r="AA77" s="994"/>
      <c r="AB77" s="992"/>
      <c r="AC77" s="992"/>
      <c r="AD77" s="992"/>
      <c r="AE77" s="993"/>
      <c r="AF77" s="994"/>
      <c r="AG77" s="992"/>
      <c r="AH77" s="992"/>
      <c r="AI77" s="992"/>
      <c r="AJ77" s="993"/>
      <c r="AK77" s="994"/>
      <c r="AL77" s="992"/>
      <c r="AM77" s="992"/>
      <c r="AN77" s="992"/>
      <c r="AO77" s="993"/>
      <c r="AP77" s="994"/>
      <c r="AQ77" s="992"/>
      <c r="AR77" s="992"/>
      <c r="AS77" s="992"/>
      <c r="AT77" s="993"/>
      <c r="AU77" s="994"/>
      <c r="AV77" s="992"/>
      <c r="AW77" s="992"/>
      <c r="AX77" s="992"/>
      <c r="AY77" s="993"/>
      <c r="AZ77" s="985"/>
      <c r="BA77" s="985"/>
      <c r="BB77" s="985"/>
      <c r="BC77" s="985"/>
      <c r="BD77" s="986"/>
      <c r="BE77" s="236"/>
      <c r="BF77" s="236"/>
      <c r="BG77" s="236"/>
      <c r="BH77" s="236"/>
      <c r="BI77" s="236"/>
      <c r="BJ77" s="236"/>
      <c r="BK77" s="236"/>
      <c r="BL77" s="236"/>
      <c r="BM77" s="236"/>
      <c r="BN77" s="236"/>
      <c r="BO77" s="236"/>
      <c r="BP77" s="236"/>
      <c r="BQ77" s="233">
        <v>71</v>
      </c>
      <c r="BR77" s="238"/>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15">
      <c r="A78" s="233">
        <v>11</v>
      </c>
      <c r="B78" s="987"/>
      <c r="C78" s="988"/>
      <c r="D78" s="988"/>
      <c r="E78" s="988"/>
      <c r="F78" s="988"/>
      <c r="G78" s="988"/>
      <c r="H78" s="988"/>
      <c r="I78" s="988"/>
      <c r="J78" s="988"/>
      <c r="K78" s="988"/>
      <c r="L78" s="988"/>
      <c r="M78" s="988"/>
      <c r="N78" s="988"/>
      <c r="O78" s="988"/>
      <c r="P78" s="989"/>
      <c r="Q78" s="990"/>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4"/>
      <c r="AZ78" s="985"/>
      <c r="BA78" s="985"/>
      <c r="BB78" s="985"/>
      <c r="BC78" s="985"/>
      <c r="BD78" s="986"/>
      <c r="BE78" s="236"/>
      <c r="BF78" s="236"/>
      <c r="BG78" s="236"/>
      <c r="BH78" s="236"/>
      <c r="BI78" s="236"/>
      <c r="BJ78" s="224"/>
      <c r="BK78" s="224"/>
      <c r="BL78" s="224"/>
      <c r="BM78" s="224"/>
      <c r="BN78" s="224"/>
      <c r="BO78" s="236"/>
      <c r="BP78" s="236"/>
      <c r="BQ78" s="233">
        <v>72</v>
      </c>
      <c r="BR78" s="238"/>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15">
      <c r="A79" s="233">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6"/>
      <c r="BF79" s="236"/>
      <c r="BG79" s="236"/>
      <c r="BH79" s="236"/>
      <c r="BI79" s="236"/>
      <c r="BJ79" s="224"/>
      <c r="BK79" s="224"/>
      <c r="BL79" s="224"/>
      <c r="BM79" s="224"/>
      <c r="BN79" s="224"/>
      <c r="BO79" s="236"/>
      <c r="BP79" s="236"/>
      <c r="BQ79" s="233">
        <v>73</v>
      </c>
      <c r="BR79" s="238"/>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15">
      <c r="A80" s="233">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6"/>
      <c r="BF80" s="236"/>
      <c r="BG80" s="236"/>
      <c r="BH80" s="236"/>
      <c r="BI80" s="236"/>
      <c r="BJ80" s="236"/>
      <c r="BK80" s="236"/>
      <c r="BL80" s="236"/>
      <c r="BM80" s="236"/>
      <c r="BN80" s="236"/>
      <c r="BO80" s="236"/>
      <c r="BP80" s="236"/>
      <c r="BQ80" s="233">
        <v>74</v>
      </c>
      <c r="BR80" s="238"/>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15">
      <c r="A81" s="233">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6"/>
      <c r="BF81" s="236"/>
      <c r="BG81" s="236"/>
      <c r="BH81" s="236"/>
      <c r="BI81" s="236"/>
      <c r="BJ81" s="236"/>
      <c r="BK81" s="236"/>
      <c r="BL81" s="236"/>
      <c r="BM81" s="236"/>
      <c r="BN81" s="236"/>
      <c r="BO81" s="236"/>
      <c r="BP81" s="236"/>
      <c r="BQ81" s="233">
        <v>75</v>
      </c>
      <c r="BR81" s="238"/>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15">
      <c r="A82" s="233">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6"/>
      <c r="BF82" s="236"/>
      <c r="BG82" s="236"/>
      <c r="BH82" s="236"/>
      <c r="BI82" s="236"/>
      <c r="BJ82" s="236"/>
      <c r="BK82" s="236"/>
      <c r="BL82" s="236"/>
      <c r="BM82" s="236"/>
      <c r="BN82" s="236"/>
      <c r="BO82" s="236"/>
      <c r="BP82" s="236"/>
      <c r="BQ82" s="233">
        <v>76</v>
      </c>
      <c r="BR82" s="238"/>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15">
      <c r="A83" s="233">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6"/>
      <c r="BF83" s="236"/>
      <c r="BG83" s="236"/>
      <c r="BH83" s="236"/>
      <c r="BI83" s="236"/>
      <c r="BJ83" s="236"/>
      <c r="BK83" s="236"/>
      <c r="BL83" s="236"/>
      <c r="BM83" s="236"/>
      <c r="BN83" s="236"/>
      <c r="BO83" s="236"/>
      <c r="BP83" s="236"/>
      <c r="BQ83" s="233">
        <v>77</v>
      </c>
      <c r="BR83" s="238"/>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15">
      <c r="A84" s="233">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6"/>
      <c r="BF84" s="236"/>
      <c r="BG84" s="236"/>
      <c r="BH84" s="236"/>
      <c r="BI84" s="236"/>
      <c r="BJ84" s="236"/>
      <c r="BK84" s="236"/>
      <c r="BL84" s="236"/>
      <c r="BM84" s="236"/>
      <c r="BN84" s="236"/>
      <c r="BO84" s="236"/>
      <c r="BP84" s="236"/>
      <c r="BQ84" s="233">
        <v>78</v>
      </c>
      <c r="BR84" s="238"/>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15">
      <c r="A85" s="233">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6"/>
      <c r="BF85" s="236"/>
      <c r="BG85" s="236"/>
      <c r="BH85" s="236"/>
      <c r="BI85" s="236"/>
      <c r="BJ85" s="236"/>
      <c r="BK85" s="236"/>
      <c r="BL85" s="236"/>
      <c r="BM85" s="236"/>
      <c r="BN85" s="236"/>
      <c r="BO85" s="236"/>
      <c r="BP85" s="236"/>
      <c r="BQ85" s="233">
        <v>79</v>
      </c>
      <c r="BR85" s="238"/>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15">
      <c r="A86" s="233">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6"/>
      <c r="BF86" s="236"/>
      <c r="BG86" s="236"/>
      <c r="BH86" s="236"/>
      <c r="BI86" s="236"/>
      <c r="BJ86" s="236"/>
      <c r="BK86" s="236"/>
      <c r="BL86" s="236"/>
      <c r="BM86" s="236"/>
      <c r="BN86" s="236"/>
      <c r="BO86" s="236"/>
      <c r="BP86" s="236"/>
      <c r="BQ86" s="233">
        <v>80</v>
      </c>
      <c r="BR86" s="238"/>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15">
      <c r="A87" s="239">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6"/>
      <c r="BF87" s="236"/>
      <c r="BG87" s="236"/>
      <c r="BH87" s="236"/>
      <c r="BI87" s="236"/>
      <c r="BJ87" s="236"/>
      <c r="BK87" s="236"/>
      <c r="BL87" s="236"/>
      <c r="BM87" s="236"/>
      <c r="BN87" s="236"/>
      <c r="BO87" s="236"/>
      <c r="BP87" s="236"/>
      <c r="BQ87" s="233">
        <v>81</v>
      </c>
      <c r="BR87" s="238"/>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
      <c r="A88" s="235" t="s">
        <v>391</v>
      </c>
      <c r="B88" s="950" t="s">
        <v>418</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v>522</v>
      </c>
      <c r="AG88" s="972"/>
      <c r="AH88" s="972"/>
      <c r="AI88" s="972"/>
      <c r="AJ88" s="972"/>
      <c r="AK88" s="976"/>
      <c r="AL88" s="976"/>
      <c r="AM88" s="976"/>
      <c r="AN88" s="976"/>
      <c r="AO88" s="976"/>
      <c r="AP88" s="972">
        <v>1332</v>
      </c>
      <c r="AQ88" s="972"/>
      <c r="AR88" s="972"/>
      <c r="AS88" s="972"/>
      <c r="AT88" s="972"/>
      <c r="AU88" s="972">
        <v>70</v>
      </c>
      <c r="AV88" s="972"/>
      <c r="AW88" s="972"/>
      <c r="AX88" s="972"/>
      <c r="AY88" s="972"/>
      <c r="AZ88" s="973"/>
      <c r="BA88" s="973"/>
      <c r="BB88" s="973"/>
      <c r="BC88" s="973"/>
      <c r="BD88" s="974"/>
      <c r="BE88" s="236"/>
      <c r="BF88" s="236"/>
      <c r="BG88" s="236"/>
      <c r="BH88" s="236"/>
      <c r="BI88" s="236"/>
      <c r="BJ88" s="236"/>
      <c r="BK88" s="236"/>
      <c r="BL88" s="236"/>
      <c r="BM88" s="236"/>
      <c r="BN88" s="236"/>
      <c r="BO88" s="236"/>
      <c r="BP88" s="236"/>
      <c r="BQ88" s="233">
        <v>82</v>
      </c>
      <c r="BR88" s="238"/>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391</v>
      </c>
      <c r="BR102" s="950" t="s">
        <v>419</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v>14</v>
      </c>
      <c r="CS102" s="966"/>
      <c r="CT102" s="966"/>
      <c r="CU102" s="966"/>
      <c r="CV102" s="967"/>
      <c r="CW102" s="965" t="s">
        <v>506</v>
      </c>
      <c r="CX102" s="966"/>
      <c r="CY102" s="966"/>
      <c r="CZ102" s="966"/>
      <c r="DA102" s="967"/>
      <c r="DB102" s="965" t="s">
        <v>506</v>
      </c>
      <c r="DC102" s="966"/>
      <c r="DD102" s="966"/>
      <c r="DE102" s="966"/>
      <c r="DF102" s="967"/>
      <c r="DG102" s="965" t="s">
        <v>506</v>
      </c>
      <c r="DH102" s="966"/>
      <c r="DI102" s="966"/>
      <c r="DJ102" s="966"/>
      <c r="DK102" s="967"/>
      <c r="DL102" s="965" t="s">
        <v>506</v>
      </c>
      <c r="DM102" s="966"/>
      <c r="DN102" s="966"/>
      <c r="DO102" s="966"/>
      <c r="DP102" s="967"/>
      <c r="DQ102" s="965" t="s">
        <v>506</v>
      </c>
      <c r="DR102" s="966"/>
      <c r="DS102" s="966"/>
      <c r="DT102" s="966"/>
      <c r="DU102" s="967"/>
      <c r="DV102" s="950"/>
      <c r="DW102" s="951"/>
      <c r="DX102" s="951"/>
      <c r="DY102" s="951"/>
      <c r="DZ102" s="952"/>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53" t="s">
        <v>420</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54" t="s">
        <v>421</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422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423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55" t="s">
        <v>424</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425</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15">
      <c r="A109" s="908" t="s">
        <v>426</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427</v>
      </c>
      <c r="AB109" s="909"/>
      <c r="AC109" s="909"/>
      <c r="AD109" s="909"/>
      <c r="AE109" s="910"/>
      <c r="AF109" s="911" t="s">
        <v>428</v>
      </c>
      <c r="AG109" s="909"/>
      <c r="AH109" s="909"/>
      <c r="AI109" s="909"/>
      <c r="AJ109" s="910"/>
      <c r="AK109" s="911" t="s">
        <v>309</v>
      </c>
      <c r="AL109" s="909"/>
      <c r="AM109" s="909"/>
      <c r="AN109" s="909"/>
      <c r="AO109" s="910"/>
      <c r="AP109" s="911" t="s">
        <v>429</v>
      </c>
      <c r="AQ109" s="909"/>
      <c r="AR109" s="909"/>
      <c r="AS109" s="909"/>
      <c r="AT109" s="942"/>
      <c r="AU109" s="908" t="s">
        <v>426</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427</v>
      </c>
      <c r="BR109" s="909"/>
      <c r="BS109" s="909"/>
      <c r="BT109" s="909"/>
      <c r="BU109" s="910"/>
      <c r="BV109" s="911" t="s">
        <v>428</v>
      </c>
      <c r="BW109" s="909"/>
      <c r="BX109" s="909"/>
      <c r="BY109" s="909"/>
      <c r="BZ109" s="910"/>
      <c r="CA109" s="911" t="s">
        <v>309</v>
      </c>
      <c r="CB109" s="909"/>
      <c r="CC109" s="909"/>
      <c r="CD109" s="909"/>
      <c r="CE109" s="910"/>
      <c r="CF109" s="949" t="s">
        <v>429</v>
      </c>
      <c r="CG109" s="949"/>
      <c r="CH109" s="949"/>
      <c r="CI109" s="949"/>
      <c r="CJ109" s="949"/>
      <c r="CK109" s="911" t="s">
        <v>430</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427</v>
      </c>
      <c r="DH109" s="909"/>
      <c r="DI109" s="909"/>
      <c r="DJ109" s="909"/>
      <c r="DK109" s="910"/>
      <c r="DL109" s="911" t="s">
        <v>428</v>
      </c>
      <c r="DM109" s="909"/>
      <c r="DN109" s="909"/>
      <c r="DO109" s="909"/>
      <c r="DP109" s="910"/>
      <c r="DQ109" s="911" t="s">
        <v>309</v>
      </c>
      <c r="DR109" s="909"/>
      <c r="DS109" s="909"/>
      <c r="DT109" s="909"/>
      <c r="DU109" s="910"/>
      <c r="DV109" s="911" t="s">
        <v>429</v>
      </c>
      <c r="DW109" s="909"/>
      <c r="DX109" s="909"/>
      <c r="DY109" s="909"/>
      <c r="DZ109" s="942"/>
    </row>
    <row r="110" spans="1:131" s="224" customFormat="1" ht="26.25" customHeight="1" x14ac:dyDescent="0.15">
      <c r="A110" s="820" t="s">
        <v>431</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2099699</v>
      </c>
      <c r="AB110" s="902"/>
      <c r="AC110" s="902"/>
      <c r="AD110" s="902"/>
      <c r="AE110" s="903"/>
      <c r="AF110" s="904">
        <v>2217897</v>
      </c>
      <c r="AG110" s="902"/>
      <c r="AH110" s="902"/>
      <c r="AI110" s="902"/>
      <c r="AJ110" s="903"/>
      <c r="AK110" s="904">
        <v>2327525</v>
      </c>
      <c r="AL110" s="902"/>
      <c r="AM110" s="902"/>
      <c r="AN110" s="902"/>
      <c r="AO110" s="903"/>
      <c r="AP110" s="905">
        <v>31.2</v>
      </c>
      <c r="AQ110" s="906"/>
      <c r="AR110" s="906"/>
      <c r="AS110" s="906"/>
      <c r="AT110" s="907"/>
      <c r="AU110" s="943" t="s">
        <v>74</v>
      </c>
      <c r="AV110" s="944"/>
      <c r="AW110" s="944"/>
      <c r="AX110" s="944"/>
      <c r="AY110" s="944"/>
      <c r="AZ110" s="873" t="s">
        <v>432</v>
      </c>
      <c r="BA110" s="821"/>
      <c r="BB110" s="821"/>
      <c r="BC110" s="821"/>
      <c r="BD110" s="821"/>
      <c r="BE110" s="821"/>
      <c r="BF110" s="821"/>
      <c r="BG110" s="821"/>
      <c r="BH110" s="821"/>
      <c r="BI110" s="821"/>
      <c r="BJ110" s="821"/>
      <c r="BK110" s="821"/>
      <c r="BL110" s="821"/>
      <c r="BM110" s="821"/>
      <c r="BN110" s="821"/>
      <c r="BO110" s="821"/>
      <c r="BP110" s="822"/>
      <c r="BQ110" s="874">
        <v>22162746</v>
      </c>
      <c r="BR110" s="855"/>
      <c r="BS110" s="855"/>
      <c r="BT110" s="855"/>
      <c r="BU110" s="855"/>
      <c r="BV110" s="855">
        <v>22182134</v>
      </c>
      <c r="BW110" s="855"/>
      <c r="BX110" s="855"/>
      <c r="BY110" s="855"/>
      <c r="BZ110" s="855"/>
      <c r="CA110" s="855">
        <v>23376500</v>
      </c>
      <c r="CB110" s="855"/>
      <c r="CC110" s="855"/>
      <c r="CD110" s="855"/>
      <c r="CE110" s="855"/>
      <c r="CF110" s="879">
        <v>313.3</v>
      </c>
      <c r="CG110" s="880"/>
      <c r="CH110" s="880"/>
      <c r="CI110" s="880"/>
      <c r="CJ110" s="880"/>
      <c r="CK110" s="939" t="s">
        <v>433</v>
      </c>
      <c r="CL110" s="832"/>
      <c r="CM110" s="873" t="s">
        <v>434</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140</v>
      </c>
      <c r="DH110" s="855"/>
      <c r="DI110" s="855"/>
      <c r="DJ110" s="855"/>
      <c r="DK110" s="855"/>
      <c r="DL110" s="855" t="s">
        <v>140</v>
      </c>
      <c r="DM110" s="855"/>
      <c r="DN110" s="855"/>
      <c r="DO110" s="855"/>
      <c r="DP110" s="855"/>
      <c r="DQ110" s="855" t="s">
        <v>140</v>
      </c>
      <c r="DR110" s="855"/>
      <c r="DS110" s="855"/>
      <c r="DT110" s="855"/>
      <c r="DU110" s="855"/>
      <c r="DV110" s="856" t="s">
        <v>435</v>
      </c>
      <c r="DW110" s="856"/>
      <c r="DX110" s="856"/>
      <c r="DY110" s="856"/>
      <c r="DZ110" s="857"/>
    </row>
    <row r="111" spans="1:131" s="224" customFormat="1" ht="26.25" customHeight="1" x14ac:dyDescent="0.15">
      <c r="A111" s="787" t="s">
        <v>436</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140</v>
      </c>
      <c r="AB111" s="932"/>
      <c r="AC111" s="932"/>
      <c r="AD111" s="932"/>
      <c r="AE111" s="933"/>
      <c r="AF111" s="934" t="s">
        <v>140</v>
      </c>
      <c r="AG111" s="932"/>
      <c r="AH111" s="932"/>
      <c r="AI111" s="932"/>
      <c r="AJ111" s="933"/>
      <c r="AK111" s="934" t="s">
        <v>140</v>
      </c>
      <c r="AL111" s="932"/>
      <c r="AM111" s="932"/>
      <c r="AN111" s="932"/>
      <c r="AO111" s="933"/>
      <c r="AP111" s="935" t="s">
        <v>435</v>
      </c>
      <c r="AQ111" s="936"/>
      <c r="AR111" s="936"/>
      <c r="AS111" s="936"/>
      <c r="AT111" s="937"/>
      <c r="AU111" s="945"/>
      <c r="AV111" s="946"/>
      <c r="AW111" s="946"/>
      <c r="AX111" s="946"/>
      <c r="AY111" s="946"/>
      <c r="AZ111" s="828" t="s">
        <v>437</v>
      </c>
      <c r="BA111" s="765"/>
      <c r="BB111" s="765"/>
      <c r="BC111" s="765"/>
      <c r="BD111" s="765"/>
      <c r="BE111" s="765"/>
      <c r="BF111" s="765"/>
      <c r="BG111" s="765"/>
      <c r="BH111" s="765"/>
      <c r="BI111" s="765"/>
      <c r="BJ111" s="765"/>
      <c r="BK111" s="765"/>
      <c r="BL111" s="765"/>
      <c r="BM111" s="765"/>
      <c r="BN111" s="765"/>
      <c r="BO111" s="765"/>
      <c r="BP111" s="766"/>
      <c r="BQ111" s="829">
        <v>26957</v>
      </c>
      <c r="BR111" s="830"/>
      <c r="BS111" s="830"/>
      <c r="BT111" s="830"/>
      <c r="BU111" s="830"/>
      <c r="BV111" s="830">
        <v>13479</v>
      </c>
      <c r="BW111" s="830"/>
      <c r="BX111" s="830"/>
      <c r="BY111" s="830"/>
      <c r="BZ111" s="830"/>
      <c r="CA111" s="830" t="s">
        <v>435</v>
      </c>
      <c r="CB111" s="830"/>
      <c r="CC111" s="830"/>
      <c r="CD111" s="830"/>
      <c r="CE111" s="830"/>
      <c r="CF111" s="888" t="s">
        <v>435</v>
      </c>
      <c r="CG111" s="889"/>
      <c r="CH111" s="889"/>
      <c r="CI111" s="889"/>
      <c r="CJ111" s="889"/>
      <c r="CK111" s="940"/>
      <c r="CL111" s="834"/>
      <c r="CM111" s="828" t="s">
        <v>438</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140</v>
      </c>
      <c r="DH111" s="830"/>
      <c r="DI111" s="830"/>
      <c r="DJ111" s="830"/>
      <c r="DK111" s="830"/>
      <c r="DL111" s="830" t="s">
        <v>435</v>
      </c>
      <c r="DM111" s="830"/>
      <c r="DN111" s="830"/>
      <c r="DO111" s="830"/>
      <c r="DP111" s="830"/>
      <c r="DQ111" s="830" t="s">
        <v>435</v>
      </c>
      <c r="DR111" s="830"/>
      <c r="DS111" s="830"/>
      <c r="DT111" s="830"/>
      <c r="DU111" s="830"/>
      <c r="DV111" s="807" t="s">
        <v>435</v>
      </c>
      <c r="DW111" s="807"/>
      <c r="DX111" s="807"/>
      <c r="DY111" s="807"/>
      <c r="DZ111" s="808"/>
    </row>
    <row r="112" spans="1:131" s="224" customFormat="1" ht="26.25" customHeight="1" x14ac:dyDescent="0.15">
      <c r="A112" s="925" t="s">
        <v>439</v>
      </c>
      <c r="B112" s="926"/>
      <c r="C112" s="765" t="s">
        <v>440</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435</v>
      </c>
      <c r="AB112" s="793"/>
      <c r="AC112" s="793"/>
      <c r="AD112" s="793"/>
      <c r="AE112" s="794"/>
      <c r="AF112" s="795" t="s">
        <v>435</v>
      </c>
      <c r="AG112" s="793"/>
      <c r="AH112" s="793"/>
      <c r="AI112" s="793"/>
      <c r="AJ112" s="794"/>
      <c r="AK112" s="795" t="s">
        <v>435</v>
      </c>
      <c r="AL112" s="793"/>
      <c r="AM112" s="793"/>
      <c r="AN112" s="793"/>
      <c r="AO112" s="794"/>
      <c r="AP112" s="837" t="s">
        <v>435</v>
      </c>
      <c r="AQ112" s="838"/>
      <c r="AR112" s="838"/>
      <c r="AS112" s="838"/>
      <c r="AT112" s="839"/>
      <c r="AU112" s="945"/>
      <c r="AV112" s="946"/>
      <c r="AW112" s="946"/>
      <c r="AX112" s="946"/>
      <c r="AY112" s="946"/>
      <c r="AZ112" s="828" t="s">
        <v>441</v>
      </c>
      <c r="BA112" s="765"/>
      <c r="BB112" s="765"/>
      <c r="BC112" s="765"/>
      <c r="BD112" s="765"/>
      <c r="BE112" s="765"/>
      <c r="BF112" s="765"/>
      <c r="BG112" s="765"/>
      <c r="BH112" s="765"/>
      <c r="BI112" s="765"/>
      <c r="BJ112" s="765"/>
      <c r="BK112" s="765"/>
      <c r="BL112" s="765"/>
      <c r="BM112" s="765"/>
      <c r="BN112" s="765"/>
      <c r="BO112" s="765"/>
      <c r="BP112" s="766"/>
      <c r="BQ112" s="829">
        <v>7843622</v>
      </c>
      <c r="BR112" s="830"/>
      <c r="BS112" s="830"/>
      <c r="BT112" s="830"/>
      <c r="BU112" s="830"/>
      <c r="BV112" s="830">
        <v>7560393</v>
      </c>
      <c r="BW112" s="830"/>
      <c r="BX112" s="830"/>
      <c r="BY112" s="830"/>
      <c r="BZ112" s="830"/>
      <c r="CA112" s="830">
        <v>7018668</v>
      </c>
      <c r="CB112" s="830"/>
      <c r="CC112" s="830"/>
      <c r="CD112" s="830"/>
      <c r="CE112" s="830"/>
      <c r="CF112" s="888">
        <v>94.1</v>
      </c>
      <c r="CG112" s="889"/>
      <c r="CH112" s="889"/>
      <c r="CI112" s="889"/>
      <c r="CJ112" s="889"/>
      <c r="CK112" s="940"/>
      <c r="CL112" s="834"/>
      <c r="CM112" s="828" t="s">
        <v>442</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v>26957</v>
      </c>
      <c r="DH112" s="830"/>
      <c r="DI112" s="830"/>
      <c r="DJ112" s="830"/>
      <c r="DK112" s="830"/>
      <c r="DL112" s="830">
        <v>13479</v>
      </c>
      <c r="DM112" s="830"/>
      <c r="DN112" s="830"/>
      <c r="DO112" s="830"/>
      <c r="DP112" s="830"/>
      <c r="DQ112" s="830" t="s">
        <v>435</v>
      </c>
      <c r="DR112" s="830"/>
      <c r="DS112" s="830"/>
      <c r="DT112" s="830"/>
      <c r="DU112" s="830"/>
      <c r="DV112" s="807" t="s">
        <v>435</v>
      </c>
      <c r="DW112" s="807"/>
      <c r="DX112" s="807"/>
      <c r="DY112" s="807"/>
      <c r="DZ112" s="808"/>
    </row>
    <row r="113" spans="1:130" s="224" customFormat="1" ht="26.25" customHeight="1" x14ac:dyDescent="0.15">
      <c r="A113" s="927"/>
      <c r="B113" s="928"/>
      <c r="C113" s="765" t="s">
        <v>443</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698702</v>
      </c>
      <c r="AB113" s="932"/>
      <c r="AC113" s="932"/>
      <c r="AD113" s="932"/>
      <c r="AE113" s="933"/>
      <c r="AF113" s="934">
        <v>785455</v>
      </c>
      <c r="AG113" s="932"/>
      <c r="AH113" s="932"/>
      <c r="AI113" s="932"/>
      <c r="AJ113" s="933"/>
      <c r="AK113" s="934">
        <v>802044</v>
      </c>
      <c r="AL113" s="932"/>
      <c r="AM113" s="932"/>
      <c r="AN113" s="932"/>
      <c r="AO113" s="933"/>
      <c r="AP113" s="935">
        <v>10.8</v>
      </c>
      <c r="AQ113" s="936"/>
      <c r="AR113" s="936"/>
      <c r="AS113" s="936"/>
      <c r="AT113" s="937"/>
      <c r="AU113" s="945"/>
      <c r="AV113" s="946"/>
      <c r="AW113" s="946"/>
      <c r="AX113" s="946"/>
      <c r="AY113" s="946"/>
      <c r="AZ113" s="828" t="s">
        <v>444</v>
      </c>
      <c r="BA113" s="765"/>
      <c r="BB113" s="765"/>
      <c r="BC113" s="765"/>
      <c r="BD113" s="765"/>
      <c r="BE113" s="765"/>
      <c r="BF113" s="765"/>
      <c r="BG113" s="765"/>
      <c r="BH113" s="765"/>
      <c r="BI113" s="765"/>
      <c r="BJ113" s="765"/>
      <c r="BK113" s="765"/>
      <c r="BL113" s="765"/>
      <c r="BM113" s="765"/>
      <c r="BN113" s="765"/>
      <c r="BO113" s="765"/>
      <c r="BP113" s="766"/>
      <c r="BQ113" s="829">
        <v>104991</v>
      </c>
      <c r="BR113" s="830"/>
      <c r="BS113" s="830"/>
      <c r="BT113" s="830"/>
      <c r="BU113" s="830"/>
      <c r="BV113" s="830">
        <v>87513</v>
      </c>
      <c r="BW113" s="830"/>
      <c r="BX113" s="830"/>
      <c r="BY113" s="830"/>
      <c r="BZ113" s="830"/>
      <c r="CA113" s="830">
        <v>70030</v>
      </c>
      <c r="CB113" s="830"/>
      <c r="CC113" s="830"/>
      <c r="CD113" s="830"/>
      <c r="CE113" s="830"/>
      <c r="CF113" s="888">
        <v>0.9</v>
      </c>
      <c r="CG113" s="889"/>
      <c r="CH113" s="889"/>
      <c r="CI113" s="889"/>
      <c r="CJ113" s="889"/>
      <c r="CK113" s="940"/>
      <c r="CL113" s="834"/>
      <c r="CM113" s="828" t="s">
        <v>445</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435</v>
      </c>
      <c r="DH113" s="793"/>
      <c r="DI113" s="793"/>
      <c r="DJ113" s="793"/>
      <c r="DK113" s="794"/>
      <c r="DL113" s="795" t="s">
        <v>435</v>
      </c>
      <c r="DM113" s="793"/>
      <c r="DN113" s="793"/>
      <c r="DO113" s="793"/>
      <c r="DP113" s="794"/>
      <c r="DQ113" s="795" t="s">
        <v>435</v>
      </c>
      <c r="DR113" s="793"/>
      <c r="DS113" s="793"/>
      <c r="DT113" s="793"/>
      <c r="DU113" s="794"/>
      <c r="DV113" s="837" t="s">
        <v>435</v>
      </c>
      <c r="DW113" s="838"/>
      <c r="DX113" s="838"/>
      <c r="DY113" s="838"/>
      <c r="DZ113" s="839"/>
    </row>
    <row r="114" spans="1:130" s="224" customFormat="1" ht="26.25" customHeight="1" x14ac:dyDescent="0.15">
      <c r="A114" s="927"/>
      <c r="B114" s="928"/>
      <c r="C114" s="765" t="s">
        <v>446</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21857</v>
      </c>
      <c r="AB114" s="793"/>
      <c r="AC114" s="793"/>
      <c r="AD114" s="793"/>
      <c r="AE114" s="794"/>
      <c r="AF114" s="795">
        <v>21826</v>
      </c>
      <c r="AG114" s="793"/>
      <c r="AH114" s="793"/>
      <c r="AI114" s="793"/>
      <c r="AJ114" s="794"/>
      <c r="AK114" s="795">
        <v>21807</v>
      </c>
      <c r="AL114" s="793"/>
      <c r="AM114" s="793"/>
      <c r="AN114" s="793"/>
      <c r="AO114" s="794"/>
      <c r="AP114" s="837">
        <v>0.3</v>
      </c>
      <c r="AQ114" s="838"/>
      <c r="AR114" s="838"/>
      <c r="AS114" s="838"/>
      <c r="AT114" s="839"/>
      <c r="AU114" s="945"/>
      <c r="AV114" s="946"/>
      <c r="AW114" s="946"/>
      <c r="AX114" s="946"/>
      <c r="AY114" s="946"/>
      <c r="AZ114" s="828" t="s">
        <v>447</v>
      </c>
      <c r="BA114" s="765"/>
      <c r="BB114" s="765"/>
      <c r="BC114" s="765"/>
      <c r="BD114" s="765"/>
      <c r="BE114" s="765"/>
      <c r="BF114" s="765"/>
      <c r="BG114" s="765"/>
      <c r="BH114" s="765"/>
      <c r="BI114" s="765"/>
      <c r="BJ114" s="765"/>
      <c r="BK114" s="765"/>
      <c r="BL114" s="765"/>
      <c r="BM114" s="765"/>
      <c r="BN114" s="765"/>
      <c r="BO114" s="765"/>
      <c r="BP114" s="766"/>
      <c r="BQ114" s="829">
        <v>1516655</v>
      </c>
      <c r="BR114" s="830"/>
      <c r="BS114" s="830"/>
      <c r="BT114" s="830"/>
      <c r="BU114" s="830"/>
      <c r="BV114" s="830">
        <v>1398648</v>
      </c>
      <c r="BW114" s="830"/>
      <c r="BX114" s="830"/>
      <c r="BY114" s="830"/>
      <c r="BZ114" s="830"/>
      <c r="CA114" s="830">
        <v>1375294</v>
      </c>
      <c r="CB114" s="830"/>
      <c r="CC114" s="830"/>
      <c r="CD114" s="830"/>
      <c r="CE114" s="830"/>
      <c r="CF114" s="888">
        <v>18.399999999999999</v>
      </c>
      <c r="CG114" s="889"/>
      <c r="CH114" s="889"/>
      <c r="CI114" s="889"/>
      <c r="CJ114" s="889"/>
      <c r="CK114" s="940"/>
      <c r="CL114" s="834"/>
      <c r="CM114" s="828" t="s">
        <v>448</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435</v>
      </c>
      <c r="DH114" s="793"/>
      <c r="DI114" s="793"/>
      <c r="DJ114" s="793"/>
      <c r="DK114" s="794"/>
      <c r="DL114" s="795" t="s">
        <v>435</v>
      </c>
      <c r="DM114" s="793"/>
      <c r="DN114" s="793"/>
      <c r="DO114" s="793"/>
      <c r="DP114" s="794"/>
      <c r="DQ114" s="795" t="s">
        <v>435</v>
      </c>
      <c r="DR114" s="793"/>
      <c r="DS114" s="793"/>
      <c r="DT114" s="793"/>
      <c r="DU114" s="794"/>
      <c r="DV114" s="837" t="s">
        <v>435</v>
      </c>
      <c r="DW114" s="838"/>
      <c r="DX114" s="838"/>
      <c r="DY114" s="838"/>
      <c r="DZ114" s="839"/>
    </row>
    <row r="115" spans="1:130" s="224" customFormat="1" ht="26.25" customHeight="1" x14ac:dyDescent="0.15">
      <c r="A115" s="927"/>
      <c r="B115" s="928"/>
      <c r="C115" s="765" t="s">
        <v>449</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v>31285</v>
      </c>
      <c r="AB115" s="932"/>
      <c r="AC115" s="932"/>
      <c r="AD115" s="932"/>
      <c r="AE115" s="933"/>
      <c r="AF115" s="934">
        <v>24564</v>
      </c>
      <c r="AG115" s="932"/>
      <c r="AH115" s="932"/>
      <c r="AI115" s="932"/>
      <c r="AJ115" s="933"/>
      <c r="AK115" s="934">
        <v>25072</v>
      </c>
      <c r="AL115" s="932"/>
      <c r="AM115" s="932"/>
      <c r="AN115" s="932"/>
      <c r="AO115" s="933"/>
      <c r="AP115" s="935">
        <v>0.3</v>
      </c>
      <c r="AQ115" s="936"/>
      <c r="AR115" s="936"/>
      <c r="AS115" s="936"/>
      <c r="AT115" s="937"/>
      <c r="AU115" s="945"/>
      <c r="AV115" s="946"/>
      <c r="AW115" s="946"/>
      <c r="AX115" s="946"/>
      <c r="AY115" s="946"/>
      <c r="AZ115" s="828" t="s">
        <v>450</v>
      </c>
      <c r="BA115" s="765"/>
      <c r="BB115" s="765"/>
      <c r="BC115" s="765"/>
      <c r="BD115" s="765"/>
      <c r="BE115" s="765"/>
      <c r="BF115" s="765"/>
      <c r="BG115" s="765"/>
      <c r="BH115" s="765"/>
      <c r="BI115" s="765"/>
      <c r="BJ115" s="765"/>
      <c r="BK115" s="765"/>
      <c r="BL115" s="765"/>
      <c r="BM115" s="765"/>
      <c r="BN115" s="765"/>
      <c r="BO115" s="765"/>
      <c r="BP115" s="766"/>
      <c r="BQ115" s="829">
        <v>1699</v>
      </c>
      <c r="BR115" s="830"/>
      <c r="BS115" s="830"/>
      <c r="BT115" s="830"/>
      <c r="BU115" s="830"/>
      <c r="BV115" s="830">
        <v>914</v>
      </c>
      <c r="BW115" s="830"/>
      <c r="BX115" s="830"/>
      <c r="BY115" s="830"/>
      <c r="BZ115" s="830"/>
      <c r="CA115" s="830" t="s">
        <v>435</v>
      </c>
      <c r="CB115" s="830"/>
      <c r="CC115" s="830"/>
      <c r="CD115" s="830"/>
      <c r="CE115" s="830"/>
      <c r="CF115" s="888" t="s">
        <v>435</v>
      </c>
      <c r="CG115" s="889"/>
      <c r="CH115" s="889"/>
      <c r="CI115" s="889"/>
      <c r="CJ115" s="889"/>
      <c r="CK115" s="940"/>
      <c r="CL115" s="834"/>
      <c r="CM115" s="828" t="s">
        <v>451</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435</v>
      </c>
      <c r="DH115" s="793"/>
      <c r="DI115" s="793"/>
      <c r="DJ115" s="793"/>
      <c r="DK115" s="794"/>
      <c r="DL115" s="795" t="s">
        <v>435</v>
      </c>
      <c r="DM115" s="793"/>
      <c r="DN115" s="793"/>
      <c r="DO115" s="793"/>
      <c r="DP115" s="794"/>
      <c r="DQ115" s="795" t="s">
        <v>435</v>
      </c>
      <c r="DR115" s="793"/>
      <c r="DS115" s="793"/>
      <c r="DT115" s="793"/>
      <c r="DU115" s="794"/>
      <c r="DV115" s="837" t="s">
        <v>435</v>
      </c>
      <c r="DW115" s="838"/>
      <c r="DX115" s="838"/>
      <c r="DY115" s="838"/>
      <c r="DZ115" s="839"/>
    </row>
    <row r="116" spans="1:130" s="224" customFormat="1" ht="26.25" customHeight="1" x14ac:dyDescent="0.15">
      <c r="A116" s="929"/>
      <c r="B116" s="930"/>
      <c r="C116" s="852" t="s">
        <v>452</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v>385</v>
      </c>
      <c r="AB116" s="793"/>
      <c r="AC116" s="793"/>
      <c r="AD116" s="793"/>
      <c r="AE116" s="794"/>
      <c r="AF116" s="795">
        <v>207</v>
      </c>
      <c r="AG116" s="793"/>
      <c r="AH116" s="793"/>
      <c r="AI116" s="793"/>
      <c r="AJ116" s="794"/>
      <c r="AK116" s="795">
        <v>492</v>
      </c>
      <c r="AL116" s="793"/>
      <c r="AM116" s="793"/>
      <c r="AN116" s="793"/>
      <c r="AO116" s="794"/>
      <c r="AP116" s="837">
        <v>0</v>
      </c>
      <c r="AQ116" s="838"/>
      <c r="AR116" s="838"/>
      <c r="AS116" s="838"/>
      <c r="AT116" s="839"/>
      <c r="AU116" s="945"/>
      <c r="AV116" s="946"/>
      <c r="AW116" s="946"/>
      <c r="AX116" s="946"/>
      <c r="AY116" s="946"/>
      <c r="AZ116" s="922" t="s">
        <v>453</v>
      </c>
      <c r="BA116" s="923"/>
      <c r="BB116" s="923"/>
      <c r="BC116" s="923"/>
      <c r="BD116" s="923"/>
      <c r="BE116" s="923"/>
      <c r="BF116" s="923"/>
      <c r="BG116" s="923"/>
      <c r="BH116" s="923"/>
      <c r="BI116" s="923"/>
      <c r="BJ116" s="923"/>
      <c r="BK116" s="923"/>
      <c r="BL116" s="923"/>
      <c r="BM116" s="923"/>
      <c r="BN116" s="923"/>
      <c r="BO116" s="923"/>
      <c r="BP116" s="924"/>
      <c r="BQ116" s="829" t="s">
        <v>435</v>
      </c>
      <c r="BR116" s="830"/>
      <c r="BS116" s="830"/>
      <c r="BT116" s="830"/>
      <c r="BU116" s="830"/>
      <c r="BV116" s="830" t="s">
        <v>435</v>
      </c>
      <c r="BW116" s="830"/>
      <c r="BX116" s="830"/>
      <c r="BY116" s="830"/>
      <c r="BZ116" s="830"/>
      <c r="CA116" s="830" t="s">
        <v>435</v>
      </c>
      <c r="CB116" s="830"/>
      <c r="CC116" s="830"/>
      <c r="CD116" s="830"/>
      <c r="CE116" s="830"/>
      <c r="CF116" s="888" t="s">
        <v>435</v>
      </c>
      <c r="CG116" s="889"/>
      <c r="CH116" s="889"/>
      <c r="CI116" s="889"/>
      <c r="CJ116" s="889"/>
      <c r="CK116" s="940"/>
      <c r="CL116" s="834"/>
      <c r="CM116" s="828" t="s">
        <v>454</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435</v>
      </c>
      <c r="DH116" s="793"/>
      <c r="DI116" s="793"/>
      <c r="DJ116" s="793"/>
      <c r="DK116" s="794"/>
      <c r="DL116" s="795" t="s">
        <v>435</v>
      </c>
      <c r="DM116" s="793"/>
      <c r="DN116" s="793"/>
      <c r="DO116" s="793"/>
      <c r="DP116" s="794"/>
      <c r="DQ116" s="795" t="s">
        <v>435</v>
      </c>
      <c r="DR116" s="793"/>
      <c r="DS116" s="793"/>
      <c r="DT116" s="793"/>
      <c r="DU116" s="794"/>
      <c r="DV116" s="837" t="s">
        <v>435</v>
      </c>
      <c r="DW116" s="838"/>
      <c r="DX116" s="838"/>
      <c r="DY116" s="838"/>
      <c r="DZ116" s="839"/>
    </row>
    <row r="117" spans="1:130" s="224" customFormat="1" ht="26.25" customHeight="1" x14ac:dyDescent="0.15">
      <c r="A117" s="908" t="s">
        <v>190</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455</v>
      </c>
      <c r="Z117" s="910"/>
      <c r="AA117" s="915">
        <v>2851928</v>
      </c>
      <c r="AB117" s="916"/>
      <c r="AC117" s="916"/>
      <c r="AD117" s="916"/>
      <c r="AE117" s="917"/>
      <c r="AF117" s="918">
        <v>3049949</v>
      </c>
      <c r="AG117" s="916"/>
      <c r="AH117" s="916"/>
      <c r="AI117" s="916"/>
      <c r="AJ117" s="917"/>
      <c r="AK117" s="918">
        <v>3176940</v>
      </c>
      <c r="AL117" s="916"/>
      <c r="AM117" s="916"/>
      <c r="AN117" s="916"/>
      <c r="AO117" s="917"/>
      <c r="AP117" s="919"/>
      <c r="AQ117" s="920"/>
      <c r="AR117" s="920"/>
      <c r="AS117" s="920"/>
      <c r="AT117" s="921"/>
      <c r="AU117" s="945"/>
      <c r="AV117" s="946"/>
      <c r="AW117" s="946"/>
      <c r="AX117" s="946"/>
      <c r="AY117" s="946"/>
      <c r="AZ117" s="876" t="s">
        <v>456</v>
      </c>
      <c r="BA117" s="877"/>
      <c r="BB117" s="877"/>
      <c r="BC117" s="877"/>
      <c r="BD117" s="877"/>
      <c r="BE117" s="877"/>
      <c r="BF117" s="877"/>
      <c r="BG117" s="877"/>
      <c r="BH117" s="877"/>
      <c r="BI117" s="877"/>
      <c r="BJ117" s="877"/>
      <c r="BK117" s="877"/>
      <c r="BL117" s="877"/>
      <c r="BM117" s="877"/>
      <c r="BN117" s="877"/>
      <c r="BO117" s="877"/>
      <c r="BP117" s="878"/>
      <c r="BQ117" s="829" t="s">
        <v>140</v>
      </c>
      <c r="BR117" s="830"/>
      <c r="BS117" s="830"/>
      <c r="BT117" s="830"/>
      <c r="BU117" s="830"/>
      <c r="BV117" s="830" t="s">
        <v>140</v>
      </c>
      <c r="BW117" s="830"/>
      <c r="BX117" s="830"/>
      <c r="BY117" s="830"/>
      <c r="BZ117" s="830"/>
      <c r="CA117" s="830" t="s">
        <v>140</v>
      </c>
      <c r="CB117" s="830"/>
      <c r="CC117" s="830"/>
      <c r="CD117" s="830"/>
      <c r="CE117" s="830"/>
      <c r="CF117" s="888" t="s">
        <v>457</v>
      </c>
      <c r="CG117" s="889"/>
      <c r="CH117" s="889"/>
      <c r="CI117" s="889"/>
      <c r="CJ117" s="889"/>
      <c r="CK117" s="940"/>
      <c r="CL117" s="834"/>
      <c r="CM117" s="828" t="s">
        <v>458</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140</v>
      </c>
      <c r="DH117" s="793"/>
      <c r="DI117" s="793"/>
      <c r="DJ117" s="793"/>
      <c r="DK117" s="794"/>
      <c r="DL117" s="795" t="s">
        <v>140</v>
      </c>
      <c r="DM117" s="793"/>
      <c r="DN117" s="793"/>
      <c r="DO117" s="793"/>
      <c r="DP117" s="794"/>
      <c r="DQ117" s="795" t="s">
        <v>140</v>
      </c>
      <c r="DR117" s="793"/>
      <c r="DS117" s="793"/>
      <c r="DT117" s="793"/>
      <c r="DU117" s="794"/>
      <c r="DV117" s="837" t="s">
        <v>140</v>
      </c>
      <c r="DW117" s="838"/>
      <c r="DX117" s="838"/>
      <c r="DY117" s="838"/>
      <c r="DZ117" s="839"/>
    </row>
    <row r="118" spans="1:130" s="224" customFormat="1" ht="26.25" customHeight="1" x14ac:dyDescent="0.15">
      <c r="A118" s="908" t="s">
        <v>430</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427</v>
      </c>
      <c r="AB118" s="909"/>
      <c r="AC118" s="909"/>
      <c r="AD118" s="909"/>
      <c r="AE118" s="910"/>
      <c r="AF118" s="911" t="s">
        <v>428</v>
      </c>
      <c r="AG118" s="909"/>
      <c r="AH118" s="909"/>
      <c r="AI118" s="909"/>
      <c r="AJ118" s="910"/>
      <c r="AK118" s="911" t="s">
        <v>309</v>
      </c>
      <c r="AL118" s="909"/>
      <c r="AM118" s="909"/>
      <c r="AN118" s="909"/>
      <c r="AO118" s="910"/>
      <c r="AP118" s="912" t="s">
        <v>429</v>
      </c>
      <c r="AQ118" s="913"/>
      <c r="AR118" s="913"/>
      <c r="AS118" s="913"/>
      <c r="AT118" s="914"/>
      <c r="AU118" s="945"/>
      <c r="AV118" s="946"/>
      <c r="AW118" s="946"/>
      <c r="AX118" s="946"/>
      <c r="AY118" s="946"/>
      <c r="AZ118" s="851" t="s">
        <v>459</v>
      </c>
      <c r="BA118" s="852"/>
      <c r="BB118" s="852"/>
      <c r="BC118" s="852"/>
      <c r="BD118" s="852"/>
      <c r="BE118" s="852"/>
      <c r="BF118" s="852"/>
      <c r="BG118" s="852"/>
      <c r="BH118" s="852"/>
      <c r="BI118" s="852"/>
      <c r="BJ118" s="852"/>
      <c r="BK118" s="852"/>
      <c r="BL118" s="852"/>
      <c r="BM118" s="852"/>
      <c r="BN118" s="852"/>
      <c r="BO118" s="852"/>
      <c r="BP118" s="853"/>
      <c r="BQ118" s="892" t="s">
        <v>140</v>
      </c>
      <c r="BR118" s="858"/>
      <c r="BS118" s="858"/>
      <c r="BT118" s="858"/>
      <c r="BU118" s="858"/>
      <c r="BV118" s="858" t="s">
        <v>140</v>
      </c>
      <c r="BW118" s="858"/>
      <c r="BX118" s="858"/>
      <c r="BY118" s="858"/>
      <c r="BZ118" s="858"/>
      <c r="CA118" s="858" t="s">
        <v>140</v>
      </c>
      <c r="CB118" s="858"/>
      <c r="CC118" s="858"/>
      <c r="CD118" s="858"/>
      <c r="CE118" s="858"/>
      <c r="CF118" s="888" t="s">
        <v>140</v>
      </c>
      <c r="CG118" s="889"/>
      <c r="CH118" s="889"/>
      <c r="CI118" s="889"/>
      <c r="CJ118" s="889"/>
      <c r="CK118" s="940"/>
      <c r="CL118" s="834"/>
      <c r="CM118" s="828" t="s">
        <v>460</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457</v>
      </c>
      <c r="DH118" s="793"/>
      <c r="DI118" s="793"/>
      <c r="DJ118" s="793"/>
      <c r="DK118" s="794"/>
      <c r="DL118" s="795" t="s">
        <v>140</v>
      </c>
      <c r="DM118" s="793"/>
      <c r="DN118" s="793"/>
      <c r="DO118" s="793"/>
      <c r="DP118" s="794"/>
      <c r="DQ118" s="795" t="s">
        <v>140</v>
      </c>
      <c r="DR118" s="793"/>
      <c r="DS118" s="793"/>
      <c r="DT118" s="793"/>
      <c r="DU118" s="794"/>
      <c r="DV118" s="837" t="s">
        <v>140</v>
      </c>
      <c r="DW118" s="838"/>
      <c r="DX118" s="838"/>
      <c r="DY118" s="838"/>
      <c r="DZ118" s="839"/>
    </row>
    <row r="119" spans="1:130" s="224" customFormat="1" ht="26.25" customHeight="1" x14ac:dyDescent="0.15">
      <c r="A119" s="831" t="s">
        <v>433</v>
      </c>
      <c r="B119" s="832"/>
      <c r="C119" s="873" t="s">
        <v>434</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140</v>
      </c>
      <c r="AB119" s="902"/>
      <c r="AC119" s="902"/>
      <c r="AD119" s="902"/>
      <c r="AE119" s="903"/>
      <c r="AF119" s="904" t="s">
        <v>140</v>
      </c>
      <c r="AG119" s="902"/>
      <c r="AH119" s="902"/>
      <c r="AI119" s="902"/>
      <c r="AJ119" s="903"/>
      <c r="AK119" s="904" t="s">
        <v>140</v>
      </c>
      <c r="AL119" s="902"/>
      <c r="AM119" s="902"/>
      <c r="AN119" s="902"/>
      <c r="AO119" s="903"/>
      <c r="AP119" s="905" t="s">
        <v>140</v>
      </c>
      <c r="AQ119" s="906"/>
      <c r="AR119" s="906"/>
      <c r="AS119" s="906"/>
      <c r="AT119" s="907"/>
      <c r="AU119" s="947"/>
      <c r="AV119" s="948"/>
      <c r="AW119" s="948"/>
      <c r="AX119" s="948"/>
      <c r="AY119" s="948"/>
      <c r="AZ119" s="247" t="s">
        <v>190</v>
      </c>
      <c r="BA119" s="247"/>
      <c r="BB119" s="247"/>
      <c r="BC119" s="247"/>
      <c r="BD119" s="247"/>
      <c r="BE119" s="247"/>
      <c r="BF119" s="247"/>
      <c r="BG119" s="247"/>
      <c r="BH119" s="247"/>
      <c r="BI119" s="247"/>
      <c r="BJ119" s="247"/>
      <c r="BK119" s="247"/>
      <c r="BL119" s="247"/>
      <c r="BM119" s="247"/>
      <c r="BN119" s="247"/>
      <c r="BO119" s="890" t="s">
        <v>461</v>
      </c>
      <c r="BP119" s="891"/>
      <c r="BQ119" s="892">
        <v>31656670</v>
      </c>
      <c r="BR119" s="858"/>
      <c r="BS119" s="858"/>
      <c r="BT119" s="858"/>
      <c r="BU119" s="858"/>
      <c r="BV119" s="858">
        <v>31243081</v>
      </c>
      <c r="BW119" s="858"/>
      <c r="BX119" s="858"/>
      <c r="BY119" s="858"/>
      <c r="BZ119" s="858"/>
      <c r="CA119" s="858">
        <v>31840492</v>
      </c>
      <c r="CB119" s="858"/>
      <c r="CC119" s="858"/>
      <c r="CD119" s="858"/>
      <c r="CE119" s="858"/>
      <c r="CF119" s="761"/>
      <c r="CG119" s="762"/>
      <c r="CH119" s="762"/>
      <c r="CI119" s="762"/>
      <c r="CJ119" s="847"/>
      <c r="CK119" s="941"/>
      <c r="CL119" s="836"/>
      <c r="CM119" s="851" t="s">
        <v>462</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140</v>
      </c>
      <c r="DH119" s="777"/>
      <c r="DI119" s="777"/>
      <c r="DJ119" s="777"/>
      <c r="DK119" s="778"/>
      <c r="DL119" s="779" t="s">
        <v>140</v>
      </c>
      <c r="DM119" s="777"/>
      <c r="DN119" s="777"/>
      <c r="DO119" s="777"/>
      <c r="DP119" s="778"/>
      <c r="DQ119" s="779" t="s">
        <v>140</v>
      </c>
      <c r="DR119" s="777"/>
      <c r="DS119" s="777"/>
      <c r="DT119" s="777"/>
      <c r="DU119" s="778"/>
      <c r="DV119" s="861" t="s">
        <v>140</v>
      </c>
      <c r="DW119" s="862"/>
      <c r="DX119" s="862"/>
      <c r="DY119" s="862"/>
      <c r="DZ119" s="863"/>
    </row>
    <row r="120" spans="1:130" s="224" customFormat="1" ht="26.25" customHeight="1" x14ac:dyDescent="0.15">
      <c r="A120" s="833"/>
      <c r="B120" s="834"/>
      <c r="C120" s="828" t="s">
        <v>438</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140</v>
      </c>
      <c r="AB120" s="793"/>
      <c r="AC120" s="793"/>
      <c r="AD120" s="793"/>
      <c r="AE120" s="794"/>
      <c r="AF120" s="795" t="s">
        <v>140</v>
      </c>
      <c r="AG120" s="793"/>
      <c r="AH120" s="793"/>
      <c r="AI120" s="793"/>
      <c r="AJ120" s="794"/>
      <c r="AK120" s="795" t="s">
        <v>140</v>
      </c>
      <c r="AL120" s="793"/>
      <c r="AM120" s="793"/>
      <c r="AN120" s="793"/>
      <c r="AO120" s="794"/>
      <c r="AP120" s="837" t="s">
        <v>140</v>
      </c>
      <c r="AQ120" s="838"/>
      <c r="AR120" s="838"/>
      <c r="AS120" s="838"/>
      <c r="AT120" s="839"/>
      <c r="AU120" s="893" t="s">
        <v>463</v>
      </c>
      <c r="AV120" s="894"/>
      <c r="AW120" s="894"/>
      <c r="AX120" s="894"/>
      <c r="AY120" s="895"/>
      <c r="AZ120" s="873" t="s">
        <v>464</v>
      </c>
      <c r="BA120" s="821"/>
      <c r="BB120" s="821"/>
      <c r="BC120" s="821"/>
      <c r="BD120" s="821"/>
      <c r="BE120" s="821"/>
      <c r="BF120" s="821"/>
      <c r="BG120" s="821"/>
      <c r="BH120" s="821"/>
      <c r="BI120" s="821"/>
      <c r="BJ120" s="821"/>
      <c r="BK120" s="821"/>
      <c r="BL120" s="821"/>
      <c r="BM120" s="821"/>
      <c r="BN120" s="821"/>
      <c r="BO120" s="821"/>
      <c r="BP120" s="822"/>
      <c r="BQ120" s="874">
        <v>2302267</v>
      </c>
      <c r="BR120" s="855"/>
      <c r="BS120" s="855"/>
      <c r="BT120" s="855"/>
      <c r="BU120" s="855"/>
      <c r="BV120" s="855">
        <v>2982887</v>
      </c>
      <c r="BW120" s="855"/>
      <c r="BX120" s="855"/>
      <c r="BY120" s="855"/>
      <c r="BZ120" s="855"/>
      <c r="CA120" s="855">
        <v>3352866</v>
      </c>
      <c r="CB120" s="855"/>
      <c r="CC120" s="855"/>
      <c r="CD120" s="855"/>
      <c r="CE120" s="855"/>
      <c r="CF120" s="879">
        <v>44.9</v>
      </c>
      <c r="CG120" s="880"/>
      <c r="CH120" s="880"/>
      <c r="CI120" s="880"/>
      <c r="CJ120" s="880"/>
      <c r="CK120" s="881" t="s">
        <v>465</v>
      </c>
      <c r="CL120" s="865"/>
      <c r="CM120" s="865"/>
      <c r="CN120" s="865"/>
      <c r="CO120" s="866"/>
      <c r="CP120" s="885" t="s">
        <v>407</v>
      </c>
      <c r="CQ120" s="886"/>
      <c r="CR120" s="886"/>
      <c r="CS120" s="886"/>
      <c r="CT120" s="886"/>
      <c r="CU120" s="886"/>
      <c r="CV120" s="886"/>
      <c r="CW120" s="886"/>
      <c r="CX120" s="886"/>
      <c r="CY120" s="886"/>
      <c r="CZ120" s="886"/>
      <c r="DA120" s="886"/>
      <c r="DB120" s="886"/>
      <c r="DC120" s="886"/>
      <c r="DD120" s="886"/>
      <c r="DE120" s="886"/>
      <c r="DF120" s="887"/>
      <c r="DG120" s="874">
        <v>4522751</v>
      </c>
      <c r="DH120" s="855"/>
      <c r="DI120" s="855"/>
      <c r="DJ120" s="855"/>
      <c r="DK120" s="855"/>
      <c r="DL120" s="855">
        <v>4181894</v>
      </c>
      <c r="DM120" s="855"/>
      <c r="DN120" s="855"/>
      <c r="DO120" s="855"/>
      <c r="DP120" s="855"/>
      <c r="DQ120" s="855">
        <v>3804133</v>
      </c>
      <c r="DR120" s="855"/>
      <c r="DS120" s="855"/>
      <c r="DT120" s="855"/>
      <c r="DU120" s="855"/>
      <c r="DV120" s="856">
        <v>51</v>
      </c>
      <c r="DW120" s="856"/>
      <c r="DX120" s="856"/>
      <c r="DY120" s="856"/>
      <c r="DZ120" s="857"/>
    </row>
    <row r="121" spans="1:130" s="224" customFormat="1" ht="26.25" customHeight="1" x14ac:dyDescent="0.15">
      <c r="A121" s="833"/>
      <c r="B121" s="834"/>
      <c r="C121" s="876" t="s">
        <v>466</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v>13479</v>
      </c>
      <c r="AB121" s="793"/>
      <c r="AC121" s="793"/>
      <c r="AD121" s="793"/>
      <c r="AE121" s="794"/>
      <c r="AF121" s="795">
        <v>13479</v>
      </c>
      <c r="AG121" s="793"/>
      <c r="AH121" s="793"/>
      <c r="AI121" s="793"/>
      <c r="AJ121" s="794"/>
      <c r="AK121" s="795">
        <v>13479</v>
      </c>
      <c r="AL121" s="793"/>
      <c r="AM121" s="793"/>
      <c r="AN121" s="793"/>
      <c r="AO121" s="794"/>
      <c r="AP121" s="837">
        <v>0.2</v>
      </c>
      <c r="AQ121" s="838"/>
      <c r="AR121" s="838"/>
      <c r="AS121" s="838"/>
      <c r="AT121" s="839"/>
      <c r="AU121" s="896"/>
      <c r="AV121" s="897"/>
      <c r="AW121" s="897"/>
      <c r="AX121" s="897"/>
      <c r="AY121" s="898"/>
      <c r="AZ121" s="828" t="s">
        <v>467</v>
      </c>
      <c r="BA121" s="765"/>
      <c r="BB121" s="765"/>
      <c r="BC121" s="765"/>
      <c r="BD121" s="765"/>
      <c r="BE121" s="765"/>
      <c r="BF121" s="765"/>
      <c r="BG121" s="765"/>
      <c r="BH121" s="765"/>
      <c r="BI121" s="765"/>
      <c r="BJ121" s="765"/>
      <c r="BK121" s="765"/>
      <c r="BL121" s="765"/>
      <c r="BM121" s="765"/>
      <c r="BN121" s="765"/>
      <c r="BO121" s="765"/>
      <c r="BP121" s="766"/>
      <c r="BQ121" s="829">
        <v>1804709</v>
      </c>
      <c r="BR121" s="830"/>
      <c r="BS121" s="830"/>
      <c r="BT121" s="830"/>
      <c r="BU121" s="830"/>
      <c r="BV121" s="830">
        <v>1670228</v>
      </c>
      <c r="BW121" s="830"/>
      <c r="BX121" s="830"/>
      <c r="BY121" s="830"/>
      <c r="BZ121" s="830"/>
      <c r="CA121" s="830">
        <v>1504519</v>
      </c>
      <c r="CB121" s="830"/>
      <c r="CC121" s="830"/>
      <c r="CD121" s="830"/>
      <c r="CE121" s="830"/>
      <c r="CF121" s="888">
        <v>20.2</v>
      </c>
      <c r="CG121" s="889"/>
      <c r="CH121" s="889"/>
      <c r="CI121" s="889"/>
      <c r="CJ121" s="889"/>
      <c r="CK121" s="882"/>
      <c r="CL121" s="868"/>
      <c r="CM121" s="868"/>
      <c r="CN121" s="868"/>
      <c r="CO121" s="869"/>
      <c r="CP121" s="848" t="s">
        <v>409</v>
      </c>
      <c r="CQ121" s="849"/>
      <c r="CR121" s="849"/>
      <c r="CS121" s="849"/>
      <c r="CT121" s="849"/>
      <c r="CU121" s="849"/>
      <c r="CV121" s="849"/>
      <c r="CW121" s="849"/>
      <c r="CX121" s="849"/>
      <c r="CY121" s="849"/>
      <c r="CZ121" s="849"/>
      <c r="DA121" s="849"/>
      <c r="DB121" s="849"/>
      <c r="DC121" s="849"/>
      <c r="DD121" s="849"/>
      <c r="DE121" s="849"/>
      <c r="DF121" s="850"/>
      <c r="DG121" s="829">
        <v>2542524</v>
      </c>
      <c r="DH121" s="830"/>
      <c r="DI121" s="830"/>
      <c r="DJ121" s="830"/>
      <c r="DK121" s="830"/>
      <c r="DL121" s="830">
        <v>2619213</v>
      </c>
      <c r="DM121" s="830"/>
      <c r="DN121" s="830"/>
      <c r="DO121" s="830"/>
      <c r="DP121" s="830"/>
      <c r="DQ121" s="830">
        <v>2483306</v>
      </c>
      <c r="DR121" s="830"/>
      <c r="DS121" s="830"/>
      <c r="DT121" s="830"/>
      <c r="DU121" s="830"/>
      <c r="DV121" s="807">
        <v>33.299999999999997</v>
      </c>
      <c r="DW121" s="807"/>
      <c r="DX121" s="807"/>
      <c r="DY121" s="807"/>
      <c r="DZ121" s="808"/>
    </row>
    <row r="122" spans="1:130" s="224" customFormat="1" ht="26.25" customHeight="1" x14ac:dyDescent="0.15">
      <c r="A122" s="833"/>
      <c r="B122" s="834"/>
      <c r="C122" s="828" t="s">
        <v>448</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140</v>
      </c>
      <c r="AB122" s="793"/>
      <c r="AC122" s="793"/>
      <c r="AD122" s="793"/>
      <c r="AE122" s="794"/>
      <c r="AF122" s="795" t="s">
        <v>140</v>
      </c>
      <c r="AG122" s="793"/>
      <c r="AH122" s="793"/>
      <c r="AI122" s="793"/>
      <c r="AJ122" s="794"/>
      <c r="AK122" s="795" t="s">
        <v>140</v>
      </c>
      <c r="AL122" s="793"/>
      <c r="AM122" s="793"/>
      <c r="AN122" s="793"/>
      <c r="AO122" s="794"/>
      <c r="AP122" s="837" t="s">
        <v>140</v>
      </c>
      <c r="AQ122" s="838"/>
      <c r="AR122" s="838"/>
      <c r="AS122" s="838"/>
      <c r="AT122" s="839"/>
      <c r="AU122" s="896"/>
      <c r="AV122" s="897"/>
      <c r="AW122" s="897"/>
      <c r="AX122" s="897"/>
      <c r="AY122" s="898"/>
      <c r="AZ122" s="851" t="s">
        <v>468</v>
      </c>
      <c r="BA122" s="852"/>
      <c r="BB122" s="852"/>
      <c r="BC122" s="852"/>
      <c r="BD122" s="852"/>
      <c r="BE122" s="852"/>
      <c r="BF122" s="852"/>
      <c r="BG122" s="852"/>
      <c r="BH122" s="852"/>
      <c r="BI122" s="852"/>
      <c r="BJ122" s="852"/>
      <c r="BK122" s="852"/>
      <c r="BL122" s="852"/>
      <c r="BM122" s="852"/>
      <c r="BN122" s="852"/>
      <c r="BO122" s="852"/>
      <c r="BP122" s="853"/>
      <c r="BQ122" s="892">
        <v>18566892</v>
      </c>
      <c r="BR122" s="858"/>
      <c r="BS122" s="858"/>
      <c r="BT122" s="858"/>
      <c r="BU122" s="858"/>
      <c r="BV122" s="858">
        <v>18255895</v>
      </c>
      <c r="BW122" s="858"/>
      <c r="BX122" s="858"/>
      <c r="BY122" s="858"/>
      <c r="BZ122" s="858"/>
      <c r="CA122" s="858">
        <v>17937032</v>
      </c>
      <c r="CB122" s="858"/>
      <c r="CC122" s="858"/>
      <c r="CD122" s="858"/>
      <c r="CE122" s="858"/>
      <c r="CF122" s="859">
        <v>240.4</v>
      </c>
      <c r="CG122" s="860"/>
      <c r="CH122" s="860"/>
      <c r="CI122" s="860"/>
      <c r="CJ122" s="860"/>
      <c r="CK122" s="882"/>
      <c r="CL122" s="868"/>
      <c r="CM122" s="868"/>
      <c r="CN122" s="868"/>
      <c r="CO122" s="869"/>
      <c r="CP122" s="848" t="s">
        <v>408</v>
      </c>
      <c r="CQ122" s="849"/>
      <c r="CR122" s="849"/>
      <c r="CS122" s="849"/>
      <c r="CT122" s="849"/>
      <c r="CU122" s="849"/>
      <c r="CV122" s="849"/>
      <c r="CW122" s="849"/>
      <c r="CX122" s="849"/>
      <c r="CY122" s="849"/>
      <c r="CZ122" s="849"/>
      <c r="DA122" s="849"/>
      <c r="DB122" s="849"/>
      <c r="DC122" s="849"/>
      <c r="DD122" s="849"/>
      <c r="DE122" s="849"/>
      <c r="DF122" s="850"/>
      <c r="DG122" s="829">
        <v>748561</v>
      </c>
      <c r="DH122" s="830"/>
      <c r="DI122" s="830"/>
      <c r="DJ122" s="830"/>
      <c r="DK122" s="830"/>
      <c r="DL122" s="830">
        <v>732425</v>
      </c>
      <c r="DM122" s="830"/>
      <c r="DN122" s="830"/>
      <c r="DO122" s="830"/>
      <c r="DP122" s="830"/>
      <c r="DQ122" s="830">
        <v>709474</v>
      </c>
      <c r="DR122" s="830"/>
      <c r="DS122" s="830"/>
      <c r="DT122" s="830"/>
      <c r="DU122" s="830"/>
      <c r="DV122" s="807">
        <v>9.5</v>
      </c>
      <c r="DW122" s="807"/>
      <c r="DX122" s="807"/>
      <c r="DY122" s="807"/>
      <c r="DZ122" s="808"/>
    </row>
    <row r="123" spans="1:130" s="224" customFormat="1" ht="26.25" customHeight="1" x14ac:dyDescent="0.15">
      <c r="A123" s="833"/>
      <c r="B123" s="834"/>
      <c r="C123" s="828" t="s">
        <v>454</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140</v>
      </c>
      <c r="AB123" s="793"/>
      <c r="AC123" s="793"/>
      <c r="AD123" s="793"/>
      <c r="AE123" s="794"/>
      <c r="AF123" s="795" t="s">
        <v>140</v>
      </c>
      <c r="AG123" s="793"/>
      <c r="AH123" s="793"/>
      <c r="AI123" s="793"/>
      <c r="AJ123" s="794"/>
      <c r="AK123" s="795" t="s">
        <v>140</v>
      </c>
      <c r="AL123" s="793"/>
      <c r="AM123" s="793"/>
      <c r="AN123" s="793"/>
      <c r="AO123" s="794"/>
      <c r="AP123" s="837" t="s">
        <v>140</v>
      </c>
      <c r="AQ123" s="838"/>
      <c r="AR123" s="838"/>
      <c r="AS123" s="838"/>
      <c r="AT123" s="839"/>
      <c r="AU123" s="899"/>
      <c r="AV123" s="900"/>
      <c r="AW123" s="900"/>
      <c r="AX123" s="900"/>
      <c r="AY123" s="900"/>
      <c r="AZ123" s="247" t="s">
        <v>190</v>
      </c>
      <c r="BA123" s="247"/>
      <c r="BB123" s="247"/>
      <c r="BC123" s="247"/>
      <c r="BD123" s="247"/>
      <c r="BE123" s="247"/>
      <c r="BF123" s="247"/>
      <c r="BG123" s="247"/>
      <c r="BH123" s="247"/>
      <c r="BI123" s="247"/>
      <c r="BJ123" s="247"/>
      <c r="BK123" s="247"/>
      <c r="BL123" s="247"/>
      <c r="BM123" s="247"/>
      <c r="BN123" s="247"/>
      <c r="BO123" s="890" t="s">
        <v>469</v>
      </c>
      <c r="BP123" s="891"/>
      <c r="BQ123" s="845">
        <v>22673868</v>
      </c>
      <c r="BR123" s="846"/>
      <c r="BS123" s="846"/>
      <c r="BT123" s="846"/>
      <c r="BU123" s="846"/>
      <c r="BV123" s="846">
        <v>22909010</v>
      </c>
      <c r="BW123" s="846"/>
      <c r="BX123" s="846"/>
      <c r="BY123" s="846"/>
      <c r="BZ123" s="846"/>
      <c r="CA123" s="846">
        <v>22794417</v>
      </c>
      <c r="CB123" s="846"/>
      <c r="CC123" s="846"/>
      <c r="CD123" s="846"/>
      <c r="CE123" s="846"/>
      <c r="CF123" s="761"/>
      <c r="CG123" s="762"/>
      <c r="CH123" s="762"/>
      <c r="CI123" s="762"/>
      <c r="CJ123" s="847"/>
      <c r="CK123" s="882"/>
      <c r="CL123" s="868"/>
      <c r="CM123" s="868"/>
      <c r="CN123" s="868"/>
      <c r="CO123" s="869"/>
      <c r="CP123" s="848" t="s">
        <v>406</v>
      </c>
      <c r="CQ123" s="849"/>
      <c r="CR123" s="849"/>
      <c r="CS123" s="849"/>
      <c r="CT123" s="849"/>
      <c r="CU123" s="849"/>
      <c r="CV123" s="849"/>
      <c r="CW123" s="849"/>
      <c r="CX123" s="849"/>
      <c r="CY123" s="849"/>
      <c r="CZ123" s="849"/>
      <c r="DA123" s="849"/>
      <c r="DB123" s="849"/>
      <c r="DC123" s="849"/>
      <c r="DD123" s="849"/>
      <c r="DE123" s="849"/>
      <c r="DF123" s="850"/>
      <c r="DG123" s="792">
        <v>29786</v>
      </c>
      <c r="DH123" s="793"/>
      <c r="DI123" s="793"/>
      <c r="DJ123" s="793"/>
      <c r="DK123" s="794"/>
      <c r="DL123" s="795">
        <v>26861</v>
      </c>
      <c r="DM123" s="793"/>
      <c r="DN123" s="793"/>
      <c r="DO123" s="793"/>
      <c r="DP123" s="794"/>
      <c r="DQ123" s="795">
        <v>21755</v>
      </c>
      <c r="DR123" s="793"/>
      <c r="DS123" s="793"/>
      <c r="DT123" s="793"/>
      <c r="DU123" s="794"/>
      <c r="DV123" s="837">
        <v>0.3</v>
      </c>
      <c r="DW123" s="838"/>
      <c r="DX123" s="838"/>
      <c r="DY123" s="838"/>
      <c r="DZ123" s="839"/>
    </row>
    <row r="124" spans="1:130" s="224" customFormat="1" ht="26.25" customHeight="1" thickBot="1" x14ac:dyDescent="0.2">
      <c r="A124" s="833"/>
      <c r="B124" s="834"/>
      <c r="C124" s="828" t="s">
        <v>458</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140</v>
      </c>
      <c r="AB124" s="793"/>
      <c r="AC124" s="793"/>
      <c r="AD124" s="793"/>
      <c r="AE124" s="794"/>
      <c r="AF124" s="795" t="s">
        <v>140</v>
      </c>
      <c r="AG124" s="793"/>
      <c r="AH124" s="793"/>
      <c r="AI124" s="793"/>
      <c r="AJ124" s="794"/>
      <c r="AK124" s="795" t="s">
        <v>140</v>
      </c>
      <c r="AL124" s="793"/>
      <c r="AM124" s="793"/>
      <c r="AN124" s="793"/>
      <c r="AO124" s="794"/>
      <c r="AP124" s="837" t="s">
        <v>140</v>
      </c>
      <c r="AQ124" s="838"/>
      <c r="AR124" s="838"/>
      <c r="AS124" s="838"/>
      <c r="AT124" s="839"/>
      <c r="AU124" s="840" t="s">
        <v>470</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122.3</v>
      </c>
      <c r="BR124" s="844"/>
      <c r="BS124" s="844"/>
      <c r="BT124" s="844"/>
      <c r="BU124" s="844"/>
      <c r="BV124" s="844">
        <v>107.8</v>
      </c>
      <c r="BW124" s="844"/>
      <c r="BX124" s="844"/>
      <c r="BY124" s="844"/>
      <c r="BZ124" s="844"/>
      <c r="CA124" s="844">
        <v>121.2</v>
      </c>
      <c r="CB124" s="844"/>
      <c r="CC124" s="844"/>
      <c r="CD124" s="844"/>
      <c r="CE124" s="844"/>
      <c r="CF124" s="739"/>
      <c r="CG124" s="740"/>
      <c r="CH124" s="740"/>
      <c r="CI124" s="740"/>
      <c r="CJ124" s="875"/>
      <c r="CK124" s="883"/>
      <c r="CL124" s="883"/>
      <c r="CM124" s="883"/>
      <c r="CN124" s="883"/>
      <c r="CO124" s="884"/>
      <c r="CP124" s="848" t="s">
        <v>471</v>
      </c>
      <c r="CQ124" s="849"/>
      <c r="CR124" s="849"/>
      <c r="CS124" s="849"/>
      <c r="CT124" s="849"/>
      <c r="CU124" s="849"/>
      <c r="CV124" s="849"/>
      <c r="CW124" s="849"/>
      <c r="CX124" s="849"/>
      <c r="CY124" s="849"/>
      <c r="CZ124" s="849"/>
      <c r="DA124" s="849"/>
      <c r="DB124" s="849"/>
      <c r="DC124" s="849"/>
      <c r="DD124" s="849"/>
      <c r="DE124" s="849"/>
      <c r="DF124" s="850"/>
      <c r="DG124" s="776" t="s">
        <v>140</v>
      </c>
      <c r="DH124" s="777"/>
      <c r="DI124" s="777"/>
      <c r="DJ124" s="777"/>
      <c r="DK124" s="778"/>
      <c r="DL124" s="779" t="s">
        <v>140</v>
      </c>
      <c r="DM124" s="777"/>
      <c r="DN124" s="777"/>
      <c r="DO124" s="777"/>
      <c r="DP124" s="778"/>
      <c r="DQ124" s="779" t="s">
        <v>140</v>
      </c>
      <c r="DR124" s="777"/>
      <c r="DS124" s="777"/>
      <c r="DT124" s="777"/>
      <c r="DU124" s="778"/>
      <c r="DV124" s="861" t="s">
        <v>140</v>
      </c>
      <c r="DW124" s="862"/>
      <c r="DX124" s="862"/>
      <c r="DY124" s="862"/>
      <c r="DZ124" s="863"/>
    </row>
    <row r="125" spans="1:130" s="224" customFormat="1" ht="26.25" customHeight="1" x14ac:dyDescent="0.15">
      <c r="A125" s="833"/>
      <c r="B125" s="834"/>
      <c r="C125" s="828" t="s">
        <v>460</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140</v>
      </c>
      <c r="AB125" s="793"/>
      <c r="AC125" s="793"/>
      <c r="AD125" s="793"/>
      <c r="AE125" s="794"/>
      <c r="AF125" s="795" t="s">
        <v>140</v>
      </c>
      <c r="AG125" s="793"/>
      <c r="AH125" s="793"/>
      <c r="AI125" s="793"/>
      <c r="AJ125" s="794"/>
      <c r="AK125" s="795" t="s">
        <v>140</v>
      </c>
      <c r="AL125" s="793"/>
      <c r="AM125" s="793"/>
      <c r="AN125" s="793"/>
      <c r="AO125" s="794"/>
      <c r="AP125" s="837" t="s">
        <v>140</v>
      </c>
      <c r="AQ125" s="838"/>
      <c r="AR125" s="838"/>
      <c r="AS125" s="838"/>
      <c r="AT125" s="839"/>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472</v>
      </c>
      <c r="CL125" s="865"/>
      <c r="CM125" s="865"/>
      <c r="CN125" s="865"/>
      <c r="CO125" s="866"/>
      <c r="CP125" s="873" t="s">
        <v>473</v>
      </c>
      <c r="CQ125" s="821"/>
      <c r="CR125" s="821"/>
      <c r="CS125" s="821"/>
      <c r="CT125" s="821"/>
      <c r="CU125" s="821"/>
      <c r="CV125" s="821"/>
      <c r="CW125" s="821"/>
      <c r="CX125" s="821"/>
      <c r="CY125" s="821"/>
      <c r="CZ125" s="821"/>
      <c r="DA125" s="821"/>
      <c r="DB125" s="821"/>
      <c r="DC125" s="821"/>
      <c r="DD125" s="821"/>
      <c r="DE125" s="821"/>
      <c r="DF125" s="822"/>
      <c r="DG125" s="874" t="s">
        <v>140</v>
      </c>
      <c r="DH125" s="855"/>
      <c r="DI125" s="855"/>
      <c r="DJ125" s="855"/>
      <c r="DK125" s="855"/>
      <c r="DL125" s="855" t="s">
        <v>140</v>
      </c>
      <c r="DM125" s="855"/>
      <c r="DN125" s="855"/>
      <c r="DO125" s="855"/>
      <c r="DP125" s="855"/>
      <c r="DQ125" s="855" t="s">
        <v>140</v>
      </c>
      <c r="DR125" s="855"/>
      <c r="DS125" s="855"/>
      <c r="DT125" s="855"/>
      <c r="DU125" s="855"/>
      <c r="DV125" s="856" t="s">
        <v>140</v>
      </c>
      <c r="DW125" s="856"/>
      <c r="DX125" s="856"/>
      <c r="DY125" s="856"/>
      <c r="DZ125" s="857"/>
    </row>
    <row r="126" spans="1:130" s="224" customFormat="1" ht="26.25" customHeight="1" thickBot="1" x14ac:dyDescent="0.2">
      <c r="A126" s="833"/>
      <c r="B126" s="834"/>
      <c r="C126" s="828" t="s">
        <v>462</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140</v>
      </c>
      <c r="AB126" s="793"/>
      <c r="AC126" s="793"/>
      <c r="AD126" s="793"/>
      <c r="AE126" s="794"/>
      <c r="AF126" s="795" t="s">
        <v>140</v>
      </c>
      <c r="AG126" s="793"/>
      <c r="AH126" s="793"/>
      <c r="AI126" s="793"/>
      <c r="AJ126" s="794"/>
      <c r="AK126" s="795" t="s">
        <v>140</v>
      </c>
      <c r="AL126" s="793"/>
      <c r="AM126" s="793"/>
      <c r="AN126" s="793"/>
      <c r="AO126" s="794"/>
      <c r="AP126" s="837" t="s">
        <v>140</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474</v>
      </c>
      <c r="CQ126" s="765"/>
      <c r="CR126" s="765"/>
      <c r="CS126" s="765"/>
      <c r="CT126" s="765"/>
      <c r="CU126" s="765"/>
      <c r="CV126" s="765"/>
      <c r="CW126" s="765"/>
      <c r="CX126" s="765"/>
      <c r="CY126" s="765"/>
      <c r="CZ126" s="765"/>
      <c r="DA126" s="765"/>
      <c r="DB126" s="765"/>
      <c r="DC126" s="765"/>
      <c r="DD126" s="765"/>
      <c r="DE126" s="765"/>
      <c r="DF126" s="766"/>
      <c r="DG126" s="829" t="s">
        <v>140</v>
      </c>
      <c r="DH126" s="830"/>
      <c r="DI126" s="830"/>
      <c r="DJ126" s="830"/>
      <c r="DK126" s="830"/>
      <c r="DL126" s="830" t="s">
        <v>140</v>
      </c>
      <c r="DM126" s="830"/>
      <c r="DN126" s="830"/>
      <c r="DO126" s="830"/>
      <c r="DP126" s="830"/>
      <c r="DQ126" s="830" t="s">
        <v>140</v>
      </c>
      <c r="DR126" s="830"/>
      <c r="DS126" s="830"/>
      <c r="DT126" s="830"/>
      <c r="DU126" s="830"/>
      <c r="DV126" s="807" t="s">
        <v>140</v>
      </c>
      <c r="DW126" s="807"/>
      <c r="DX126" s="807"/>
      <c r="DY126" s="807"/>
      <c r="DZ126" s="808"/>
    </row>
    <row r="127" spans="1:130" s="224" customFormat="1" ht="26.25" customHeight="1" x14ac:dyDescent="0.15">
      <c r="A127" s="835"/>
      <c r="B127" s="836"/>
      <c r="C127" s="851" t="s">
        <v>475</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v>17806</v>
      </c>
      <c r="AB127" s="793"/>
      <c r="AC127" s="793"/>
      <c r="AD127" s="793"/>
      <c r="AE127" s="794"/>
      <c r="AF127" s="795">
        <v>11085</v>
      </c>
      <c r="AG127" s="793"/>
      <c r="AH127" s="793"/>
      <c r="AI127" s="793"/>
      <c r="AJ127" s="794"/>
      <c r="AK127" s="795">
        <v>11593</v>
      </c>
      <c r="AL127" s="793"/>
      <c r="AM127" s="793"/>
      <c r="AN127" s="793"/>
      <c r="AO127" s="794"/>
      <c r="AP127" s="837">
        <v>0.2</v>
      </c>
      <c r="AQ127" s="838"/>
      <c r="AR127" s="838"/>
      <c r="AS127" s="838"/>
      <c r="AT127" s="839"/>
      <c r="AU127" s="226"/>
      <c r="AV127" s="226"/>
      <c r="AW127" s="226"/>
      <c r="AX127" s="854" t="s">
        <v>476</v>
      </c>
      <c r="AY127" s="825"/>
      <c r="AZ127" s="825"/>
      <c r="BA127" s="825"/>
      <c r="BB127" s="825"/>
      <c r="BC127" s="825"/>
      <c r="BD127" s="825"/>
      <c r="BE127" s="826"/>
      <c r="BF127" s="824" t="s">
        <v>477</v>
      </c>
      <c r="BG127" s="825"/>
      <c r="BH127" s="825"/>
      <c r="BI127" s="825"/>
      <c r="BJ127" s="825"/>
      <c r="BK127" s="825"/>
      <c r="BL127" s="826"/>
      <c r="BM127" s="824" t="s">
        <v>478</v>
      </c>
      <c r="BN127" s="825"/>
      <c r="BO127" s="825"/>
      <c r="BP127" s="825"/>
      <c r="BQ127" s="825"/>
      <c r="BR127" s="825"/>
      <c r="BS127" s="826"/>
      <c r="BT127" s="824" t="s">
        <v>479</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480</v>
      </c>
      <c r="CQ127" s="765"/>
      <c r="CR127" s="765"/>
      <c r="CS127" s="765"/>
      <c r="CT127" s="765"/>
      <c r="CU127" s="765"/>
      <c r="CV127" s="765"/>
      <c r="CW127" s="765"/>
      <c r="CX127" s="765"/>
      <c r="CY127" s="765"/>
      <c r="CZ127" s="765"/>
      <c r="DA127" s="765"/>
      <c r="DB127" s="765"/>
      <c r="DC127" s="765"/>
      <c r="DD127" s="765"/>
      <c r="DE127" s="765"/>
      <c r="DF127" s="766"/>
      <c r="DG127" s="829" t="s">
        <v>140</v>
      </c>
      <c r="DH127" s="830"/>
      <c r="DI127" s="830"/>
      <c r="DJ127" s="830"/>
      <c r="DK127" s="830"/>
      <c r="DL127" s="830" t="s">
        <v>140</v>
      </c>
      <c r="DM127" s="830"/>
      <c r="DN127" s="830"/>
      <c r="DO127" s="830"/>
      <c r="DP127" s="830"/>
      <c r="DQ127" s="830" t="s">
        <v>140</v>
      </c>
      <c r="DR127" s="830"/>
      <c r="DS127" s="830"/>
      <c r="DT127" s="830"/>
      <c r="DU127" s="830"/>
      <c r="DV127" s="807" t="s">
        <v>140</v>
      </c>
      <c r="DW127" s="807"/>
      <c r="DX127" s="807"/>
      <c r="DY127" s="807"/>
      <c r="DZ127" s="808"/>
    </row>
    <row r="128" spans="1:130" s="224" customFormat="1" ht="26.25" customHeight="1" thickBot="1" x14ac:dyDescent="0.2">
      <c r="A128" s="809" t="s">
        <v>481</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482</v>
      </c>
      <c r="X128" s="811"/>
      <c r="Y128" s="811"/>
      <c r="Z128" s="812"/>
      <c r="AA128" s="813">
        <v>197889</v>
      </c>
      <c r="AB128" s="814"/>
      <c r="AC128" s="814"/>
      <c r="AD128" s="814"/>
      <c r="AE128" s="815"/>
      <c r="AF128" s="816">
        <v>189416</v>
      </c>
      <c r="AG128" s="814"/>
      <c r="AH128" s="814"/>
      <c r="AI128" s="814"/>
      <c r="AJ128" s="815"/>
      <c r="AK128" s="816">
        <v>173414</v>
      </c>
      <c r="AL128" s="814"/>
      <c r="AM128" s="814"/>
      <c r="AN128" s="814"/>
      <c r="AO128" s="815"/>
      <c r="AP128" s="817"/>
      <c r="AQ128" s="818"/>
      <c r="AR128" s="818"/>
      <c r="AS128" s="818"/>
      <c r="AT128" s="819"/>
      <c r="AU128" s="226"/>
      <c r="AV128" s="226"/>
      <c r="AW128" s="226"/>
      <c r="AX128" s="820" t="s">
        <v>483</v>
      </c>
      <c r="AY128" s="821"/>
      <c r="AZ128" s="821"/>
      <c r="BA128" s="821"/>
      <c r="BB128" s="821"/>
      <c r="BC128" s="821"/>
      <c r="BD128" s="821"/>
      <c r="BE128" s="822"/>
      <c r="BF128" s="799" t="s">
        <v>140</v>
      </c>
      <c r="BG128" s="800"/>
      <c r="BH128" s="800"/>
      <c r="BI128" s="800"/>
      <c r="BJ128" s="800"/>
      <c r="BK128" s="800"/>
      <c r="BL128" s="823"/>
      <c r="BM128" s="799">
        <v>13.46</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484</v>
      </c>
      <c r="CQ128" s="743"/>
      <c r="CR128" s="743"/>
      <c r="CS128" s="743"/>
      <c r="CT128" s="743"/>
      <c r="CU128" s="743"/>
      <c r="CV128" s="743"/>
      <c r="CW128" s="743"/>
      <c r="CX128" s="743"/>
      <c r="CY128" s="743"/>
      <c r="CZ128" s="743"/>
      <c r="DA128" s="743"/>
      <c r="DB128" s="743"/>
      <c r="DC128" s="743"/>
      <c r="DD128" s="743"/>
      <c r="DE128" s="743"/>
      <c r="DF128" s="744"/>
      <c r="DG128" s="803">
        <v>1699</v>
      </c>
      <c r="DH128" s="804"/>
      <c r="DI128" s="804"/>
      <c r="DJ128" s="804"/>
      <c r="DK128" s="804"/>
      <c r="DL128" s="804">
        <v>914</v>
      </c>
      <c r="DM128" s="804"/>
      <c r="DN128" s="804"/>
      <c r="DO128" s="804"/>
      <c r="DP128" s="804"/>
      <c r="DQ128" s="804" t="s">
        <v>140</v>
      </c>
      <c r="DR128" s="804"/>
      <c r="DS128" s="804"/>
      <c r="DT128" s="804"/>
      <c r="DU128" s="804"/>
      <c r="DV128" s="805" t="s">
        <v>140</v>
      </c>
      <c r="DW128" s="805"/>
      <c r="DX128" s="805"/>
      <c r="DY128" s="805"/>
      <c r="DZ128" s="806"/>
    </row>
    <row r="129" spans="1:131" s="224" customFormat="1" ht="26.25" customHeight="1" x14ac:dyDescent="0.15">
      <c r="A129" s="787" t="s">
        <v>108</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485</v>
      </c>
      <c r="X129" s="790"/>
      <c r="Y129" s="790"/>
      <c r="Z129" s="791"/>
      <c r="AA129" s="792">
        <v>9010416</v>
      </c>
      <c r="AB129" s="793"/>
      <c r="AC129" s="793"/>
      <c r="AD129" s="793"/>
      <c r="AE129" s="794"/>
      <c r="AF129" s="795">
        <v>9465574</v>
      </c>
      <c r="AG129" s="793"/>
      <c r="AH129" s="793"/>
      <c r="AI129" s="793"/>
      <c r="AJ129" s="794"/>
      <c r="AK129" s="795">
        <v>9296065</v>
      </c>
      <c r="AL129" s="793"/>
      <c r="AM129" s="793"/>
      <c r="AN129" s="793"/>
      <c r="AO129" s="794"/>
      <c r="AP129" s="796"/>
      <c r="AQ129" s="797"/>
      <c r="AR129" s="797"/>
      <c r="AS129" s="797"/>
      <c r="AT129" s="798"/>
      <c r="AU129" s="227"/>
      <c r="AV129" s="227"/>
      <c r="AW129" s="227"/>
      <c r="AX129" s="764" t="s">
        <v>486</v>
      </c>
      <c r="AY129" s="765"/>
      <c r="AZ129" s="765"/>
      <c r="BA129" s="765"/>
      <c r="BB129" s="765"/>
      <c r="BC129" s="765"/>
      <c r="BD129" s="765"/>
      <c r="BE129" s="766"/>
      <c r="BF129" s="783" t="s">
        <v>140</v>
      </c>
      <c r="BG129" s="784"/>
      <c r="BH129" s="784"/>
      <c r="BI129" s="784"/>
      <c r="BJ129" s="784"/>
      <c r="BK129" s="784"/>
      <c r="BL129" s="785"/>
      <c r="BM129" s="783">
        <v>18.46</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87" t="s">
        <v>487</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488</v>
      </c>
      <c r="X130" s="790"/>
      <c r="Y130" s="790"/>
      <c r="Z130" s="791"/>
      <c r="AA130" s="792">
        <v>1666677</v>
      </c>
      <c r="AB130" s="793"/>
      <c r="AC130" s="793"/>
      <c r="AD130" s="793"/>
      <c r="AE130" s="794"/>
      <c r="AF130" s="795">
        <v>1738037</v>
      </c>
      <c r="AG130" s="793"/>
      <c r="AH130" s="793"/>
      <c r="AI130" s="793"/>
      <c r="AJ130" s="794"/>
      <c r="AK130" s="795">
        <v>1835786</v>
      </c>
      <c r="AL130" s="793"/>
      <c r="AM130" s="793"/>
      <c r="AN130" s="793"/>
      <c r="AO130" s="794"/>
      <c r="AP130" s="796"/>
      <c r="AQ130" s="797"/>
      <c r="AR130" s="797"/>
      <c r="AS130" s="797"/>
      <c r="AT130" s="798"/>
      <c r="AU130" s="227"/>
      <c r="AV130" s="227"/>
      <c r="AW130" s="227"/>
      <c r="AX130" s="764" t="s">
        <v>489</v>
      </c>
      <c r="AY130" s="765"/>
      <c r="AZ130" s="765"/>
      <c r="BA130" s="765"/>
      <c r="BB130" s="765"/>
      <c r="BC130" s="765"/>
      <c r="BD130" s="765"/>
      <c r="BE130" s="766"/>
      <c r="BF130" s="767">
        <v>14.5</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490</v>
      </c>
      <c r="X131" s="774"/>
      <c r="Y131" s="774"/>
      <c r="Z131" s="775"/>
      <c r="AA131" s="776">
        <v>7343739</v>
      </c>
      <c r="AB131" s="777"/>
      <c r="AC131" s="777"/>
      <c r="AD131" s="777"/>
      <c r="AE131" s="778"/>
      <c r="AF131" s="779">
        <v>7727537</v>
      </c>
      <c r="AG131" s="777"/>
      <c r="AH131" s="777"/>
      <c r="AI131" s="777"/>
      <c r="AJ131" s="778"/>
      <c r="AK131" s="779">
        <v>7460279</v>
      </c>
      <c r="AL131" s="777"/>
      <c r="AM131" s="777"/>
      <c r="AN131" s="777"/>
      <c r="AO131" s="778"/>
      <c r="AP131" s="780"/>
      <c r="AQ131" s="781"/>
      <c r="AR131" s="781"/>
      <c r="AS131" s="781"/>
      <c r="AT131" s="782"/>
      <c r="AU131" s="227"/>
      <c r="AV131" s="227"/>
      <c r="AW131" s="227"/>
      <c r="AX131" s="742" t="s">
        <v>491</v>
      </c>
      <c r="AY131" s="743"/>
      <c r="AZ131" s="743"/>
      <c r="BA131" s="743"/>
      <c r="BB131" s="743"/>
      <c r="BC131" s="743"/>
      <c r="BD131" s="743"/>
      <c r="BE131" s="744"/>
      <c r="BF131" s="745">
        <v>121.2</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51" t="s">
        <v>492</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493</v>
      </c>
      <c r="W132" s="755"/>
      <c r="X132" s="755"/>
      <c r="Y132" s="755"/>
      <c r="Z132" s="756"/>
      <c r="AA132" s="757">
        <v>13.4449495</v>
      </c>
      <c r="AB132" s="758"/>
      <c r="AC132" s="758"/>
      <c r="AD132" s="758"/>
      <c r="AE132" s="759"/>
      <c r="AF132" s="760">
        <v>14.525922039999999</v>
      </c>
      <c r="AG132" s="758"/>
      <c r="AH132" s="758"/>
      <c r="AI132" s="758"/>
      <c r="AJ132" s="759"/>
      <c r="AK132" s="760">
        <v>15.652765799999999</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494</v>
      </c>
      <c r="W133" s="734"/>
      <c r="X133" s="734"/>
      <c r="Y133" s="734"/>
      <c r="Z133" s="735"/>
      <c r="AA133" s="736">
        <v>14.6</v>
      </c>
      <c r="AB133" s="737"/>
      <c r="AC133" s="737"/>
      <c r="AD133" s="737"/>
      <c r="AE133" s="738"/>
      <c r="AF133" s="736">
        <v>14.3</v>
      </c>
      <c r="AG133" s="737"/>
      <c r="AH133" s="737"/>
      <c r="AI133" s="737"/>
      <c r="AJ133" s="738"/>
      <c r="AK133" s="736">
        <v>14.5</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42uVRleBlI66SG3R2OblNZcYVetcIfr0venXWZcD0x09v0gfotFLIvc2xCeHNjvDqm+al6AQcTjttrOCnrkLMg==" saltValue="UQizkCzAwBkh1l4CLNf+K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495</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zQYg9fJXhc4+luA3Q4qMZ2foIliU/u9Z95CCVU++oUYktnnJsIiY4mDK9WGYcxHZCDD39fuoN5AMWEfGC7KXEg==" saltValue="JpZ+db1gz1IwDTYMbQ5zzg=="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tiqzaXqWL1slhjOzRf3TrXLD8CQq4kRFD0PSUr+AMi6g8/1pW3GWnZkePsMWx+4o34vPQ2MM6nM68q5s8MArw==" saltValue="I/OXLku5/8pyUm+tvVryF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496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497</v>
      </c>
      <c r="AL6" s="260"/>
      <c r="AM6" s="260"/>
      <c r="AN6" s="260"/>
    </row>
    <row r="7" spans="1:46" ht="13.5" customHeight="1" x14ac:dyDescent="0.15">
      <c r="A7" s="259"/>
      <c r="AK7" s="262"/>
      <c r="AL7" s="263"/>
      <c r="AM7" s="263"/>
      <c r="AN7" s="264"/>
      <c r="AO7" s="1131" t="s">
        <v>498</v>
      </c>
      <c r="AP7" s="265"/>
      <c r="AQ7" s="266" t="s">
        <v>499</v>
      </c>
      <c r="AR7" s="267"/>
    </row>
    <row r="8" spans="1:46" x14ac:dyDescent="0.15">
      <c r="A8" s="259"/>
      <c r="AK8" s="268"/>
      <c r="AL8" s="269"/>
      <c r="AM8" s="269"/>
      <c r="AN8" s="270"/>
      <c r="AO8" s="1132"/>
      <c r="AP8" s="271" t="s">
        <v>500</v>
      </c>
      <c r="AQ8" s="272" t="s">
        <v>501</v>
      </c>
      <c r="AR8" s="273" t="s">
        <v>502</v>
      </c>
    </row>
    <row r="9" spans="1:46" x14ac:dyDescent="0.15">
      <c r="A9" s="259"/>
      <c r="AK9" s="1143" t="s">
        <v>503</v>
      </c>
      <c r="AL9" s="1144"/>
      <c r="AM9" s="1144"/>
      <c r="AN9" s="1145"/>
      <c r="AO9" s="274">
        <v>2027239</v>
      </c>
      <c r="AP9" s="274">
        <v>105800</v>
      </c>
      <c r="AQ9" s="275">
        <v>105319</v>
      </c>
      <c r="AR9" s="276">
        <v>0.5</v>
      </c>
    </row>
    <row r="10" spans="1:46" ht="13.5" customHeight="1" x14ac:dyDescent="0.15">
      <c r="A10" s="259"/>
      <c r="AK10" s="1143" t="s">
        <v>504</v>
      </c>
      <c r="AL10" s="1144"/>
      <c r="AM10" s="1144"/>
      <c r="AN10" s="1145"/>
      <c r="AO10" s="277">
        <v>406294</v>
      </c>
      <c r="AP10" s="277">
        <v>21204</v>
      </c>
      <c r="AQ10" s="278">
        <v>9860</v>
      </c>
      <c r="AR10" s="279">
        <v>115.1</v>
      </c>
    </row>
    <row r="11" spans="1:46" ht="13.5" customHeight="1" x14ac:dyDescent="0.15">
      <c r="A11" s="259"/>
      <c r="AK11" s="1143" t="s">
        <v>505</v>
      </c>
      <c r="AL11" s="1144"/>
      <c r="AM11" s="1144"/>
      <c r="AN11" s="1145"/>
      <c r="AO11" s="277" t="s">
        <v>506</v>
      </c>
      <c r="AP11" s="277" t="s">
        <v>506</v>
      </c>
      <c r="AQ11" s="278">
        <v>1656</v>
      </c>
      <c r="AR11" s="279" t="s">
        <v>506</v>
      </c>
    </row>
    <row r="12" spans="1:46" ht="13.5" customHeight="1" x14ac:dyDescent="0.15">
      <c r="A12" s="259"/>
      <c r="AK12" s="1143" t="s">
        <v>507</v>
      </c>
      <c r="AL12" s="1144"/>
      <c r="AM12" s="1144"/>
      <c r="AN12" s="1145"/>
      <c r="AO12" s="277" t="s">
        <v>506</v>
      </c>
      <c r="AP12" s="277" t="s">
        <v>506</v>
      </c>
      <c r="AQ12" s="278">
        <v>3</v>
      </c>
      <c r="AR12" s="279" t="s">
        <v>506</v>
      </c>
    </row>
    <row r="13" spans="1:46" ht="13.5" customHeight="1" x14ac:dyDescent="0.15">
      <c r="A13" s="259"/>
      <c r="AK13" s="1143" t="s">
        <v>508</v>
      </c>
      <c r="AL13" s="1144"/>
      <c r="AM13" s="1144"/>
      <c r="AN13" s="1145"/>
      <c r="AO13" s="277">
        <v>56109</v>
      </c>
      <c r="AP13" s="277">
        <v>2928</v>
      </c>
      <c r="AQ13" s="278">
        <v>4056</v>
      </c>
      <c r="AR13" s="279">
        <v>-27.8</v>
      </c>
    </row>
    <row r="14" spans="1:46" ht="13.5" customHeight="1" x14ac:dyDescent="0.15">
      <c r="A14" s="259"/>
      <c r="AK14" s="1143" t="s">
        <v>509</v>
      </c>
      <c r="AL14" s="1144"/>
      <c r="AM14" s="1144"/>
      <c r="AN14" s="1145"/>
      <c r="AO14" s="277">
        <v>110332</v>
      </c>
      <c r="AP14" s="277">
        <v>5758</v>
      </c>
      <c r="AQ14" s="278">
        <v>2339</v>
      </c>
      <c r="AR14" s="279">
        <v>146.19999999999999</v>
      </c>
    </row>
    <row r="15" spans="1:46" ht="13.5" customHeight="1" x14ac:dyDescent="0.15">
      <c r="A15" s="259"/>
      <c r="AK15" s="1146" t="s">
        <v>510</v>
      </c>
      <c r="AL15" s="1147"/>
      <c r="AM15" s="1147"/>
      <c r="AN15" s="1148"/>
      <c r="AO15" s="277">
        <v>-202964</v>
      </c>
      <c r="AP15" s="277">
        <v>-10593</v>
      </c>
      <c r="AQ15" s="278">
        <v>-7717</v>
      </c>
      <c r="AR15" s="279">
        <v>37.299999999999997</v>
      </c>
    </row>
    <row r="16" spans="1:46" x14ac:dyDescent="0.15">
      <c r="A16" s="259"/>
      <c r="AK16" s="1146" t="s">
        <v>190</v>
      </c>
      <c r="AL16" s="1147"/>
      <c r="AM16" s="1147"/>
      <c r="AN16" s="1148"/>
      <c r="AO16" s="277">
        <v>2397010</v>
      </c>
      <c r="AP16" s="277">
        <v>125098</v>
      </c>
      <c r="AQ16" s="278">
        <v>115515</v>
      </c>
      <c r="AR16" s="279">
        <v>8.3000000000000007</v>
      </c>
    </row>
    <row r="17" spans="1:46" x14ac:dyDescent="0.15">
      <c r="A17" s="259"/>
    </row>
    <row r="18" spans="1:46" x14ac:dyDescent="0.15">
      <c r="A18" s="259"/>
      <c r="AQ18" s="280"/>
      <c r="AR18" s="280"/>
    </row>
    <row r="19" spans="1:46" x14ac:dyDescent="0.15">
      <c r="A19" s="259"/>
      <c r="AK19" s="255" t="s">
        <v>511</v>
      </c>
    </row>
    <row r="20" spans="1:46" x14ac:dyDescent="0.15">
      <c r="A20" s="259"/>
      <c r="AK20" s="281"/>
      <c r="AL20" s="282"/>
      <c r="AM20" s="282"/>
      <c r="AN20" s="283"/>
      <c r="AO20" s="284" t="s">
        <v>512</v>
      </c>
      <c r="AP20" s="285" t="s">
        <v>513</v>
      </c>
      <c r="AQ20" s="286" t="s">
        <v>514</v>
      </c>
      <c r="AR20" s="287"/>
    </row>
    <row r="21" spans="1:46" s="260" customFormat="1" x14ac:dyDescent="0.15">
      <c r="A21" s="288"/>
      <c r="AK21" s="1149" t="s">
        <v>515</v>
      </c>
      <c r="AL21" s="1150"/>
      <c r="AM21" s="1150"/>
      <c r="AN21" s="1151"/>
      <c r="AO21" s="289">
        <v>11.33</v>
      </c>
      <c r="AP21" s="290">
        <v>10.69</v>
      </c>
      <c r="AQ21" s="291">
        <v>0.64</v>
      </c>
      <c r="AS21" s="292"/>
      <c r="AT21" s="288"/>
    </row>
    <row r="22" spans="1:46" s="260" customFormat="1" x14ac:dyDescent="0.15">
      <c r="A22" s="288"/>
      <c r="AK22" s="1149" t="s">
        <v>516</v>
      </c>
      <c r="AL22" s="1150"/>
      <c r="AM22" s="1150"/>
      <c r="AN22" s="1151"/>
      <c r="AO22" s="293">
        <v>98.6</v>
      </c>
      <c r="AP22" s="294">
        <v>97.4</v>
      </c>
      <c r="AQ22" s="295">
        <v>1.2</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42" t="s">
        <v>517</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x14ac:dyDescent="0.15">
      <c r="A27" s="300"/>
      <c r="AS27" s="255"/>
      <c r="AT27" s="255"/>
    </row>
    <row r="28" spans="1:46" ht="17.25" x14ac:dyDescent="0.15">
      <c r="A28" s="256" t="s">
        <v>518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519</v>
      </c>
      <c r="AL29" s="260"/>
      <c r="AM29" s="260"/>
      <c r="AN29" s="260"/>
      <c r="AS29" s="302"/>
    </row>
    <row r="30" spans="1:46" ht="13.5" customHeight="1" x14ac:dyDescent="0.15">
      <c r="A30" s="259"/>
      <c r="AK30" s="262"/>
      <c r="AL30" s="263"/>
      <c r="AM30" s="263"/>
      <c r="AN30" s="264"/>
      <c r="AO30" s="1131" t="s">
        <v>498</v>
      </c>
      <c r="AP30" s="265"/>
      <c r="AQ30" s="266" t="s">
        <v>499</v>
      </c>
      <c r="AR30" s="267"/>
    </row>
    <row r="31" spans="1:46" x14ac:dyDescent="0.15">
      <c r="A31" s="259"/>
      <c r="AK31" s="268"/>
      <c r="AL31" s="269"/>
      <c r="AM31" s="269"/>
      <c r="AN31" s="270"/>
      <c r="AO31" s="1132"/>
      <c r="AP31" s="271" t="s">
        <v>500</v>
      </c>
      <c r="AQ31" s="272" t="s">
        <v>501</v>
      </c>
      <c r="AR31" s="273" t="s">
        <v>502</v>
      </c>
    </row>
    <row r="32" spans="1:46" ht="27" customHeight="1" x14ac:dyDescent="0.15">
      <c r="A32" s="259"/>
      <c r="AK32" s="1133" t="s">
        <v>520</v>
      </c>
      <c r="AL32" s="1134"/>
      <c r="AM32" s="1134"/>
      <c r="AN32" s="1135"/>
      <c r="AO32" s="303">
        <v>2327525</v>
      </c>
      <c r="AP32" s="303">
        <v>121472</v>
      </c>
      <c r="AQ32" s="304">
        <v>74824</v>
      </c>
      <c r="AR32" s="305">
        <v>62.3</v>
      </c>
    </row>
    <row r="33" spans="1:46" ht="13.5" customHeight="1" x14ac:dyDescent="0.15">
      <c r="A33" s="259"/>
      <c r="AK33" s="1133" t="s">
        <v>521</v>
      </c>
      <c r="AL33" s="1134"/>
      <c r="AM33" s="1134"/>
      <c r="AN33" s="1135"/>
      <c r="AO33" s="303" t="s">
        <v>506</v>
      </c>
      <c r="AP33" s="303" t="s">
        <v>506</v>
      </c>
      <c r="AQ33" s="304" t="s">
        <v>506</v>
      </c>
      <c r="AR33" s="305" t="s">
        <v>506</v>
      </c>
    </row>
    <row r="34" spans="1:46" ht="27" customHeight="1" x14ac:dyDescent="0.15">
      <c r="A34" s="259"/>
      <c r="AK34" s="1133" t="s">
        <v>522</v>
      </c>
      <c r="AL34" s="1134"/>
      <c r="AM34" s="1134"/>
      <c r="AN34" s="1135"/>
      <c r="AO34" s="303" t="s">
        <v>506</v>
      </c>
      <c r="AP34" s="303" t="s">
        <v>506</v>
      </c>
      <c r="AQ34" s="304">
        <v>1</v>
      </c>
      <c r="AR34" s="305" t="s">
        <v>506</v>
      </c>
    </row>
    <row r="35" spans="1:46" ht="27" customHeight="1" x14ac:dyDescent="0.15">
      <c r="A35" s="259"/>
      <c r="AK35" s="1133" t="s">
        <v>523</v>
      </c>
      <c r="AL35" s="1134"/>
      <c r="AM35" s="1134"/>
      <c r="AN35" s="1135"/>
      <c r="AO35" s="303">
        <v>802044</v>
      </c>
      <c r="AP35" s="303">
        <v>41858</v>
      </c>
      <c r="AQ35" s="304">
        <v>17427</v>
      </c>
      <c r="AR35" s="305">
        <v>140.19999999999999</v>
      </c>
    </row>
    <row r="36" spans="1:46" ht="27" customHeight="1" x14ac:dyDescent="0.15">
      <c r="A36" s="259"/>
      <c r="AK36" s="1133" t="s">
        <v>524</v>
      </c>
      <c r="AL36" s="1134"/>
      <c r="AM36" s="1134"/>
      <c r="AN36" s="1135"/>
      <c r="AO36" s="303">
        <v>21807</v>
      </c>
      <c r="AP36" s="303">
        <v>1138</v>
      </c>
      <c r="AQ36" s="304">
        <v>2447</v>
      </c>
      <c r="AR36" s="305">
        <v>-53.5</v>
      </c>
    </row>
    <row r="37" spans="1:46" ht="13.5" customHeight="1" x14ac:dyDescent="0.15">
      <c r="A37" s="259"/>
      <c r="AK37" s="1133" t="s">
        <v>525</v>
      </c>
      <c r="AL37" s="1134"/>
      <c r="AM37" s="1134"/>
      <c r="AN37" s="1135"/>
      <c r="AO37" s="303">
        <v>25072</v>
      </c>
      <c r="AP37" s="303">
        <v>1308</v>
      </c>
      <c r="AQ37" s="304">
        <v>591</v>
      </c>
      <c r="AR37" s="305">
        <v>121.3</v>
      </c>
    </row>
    <row r="38" spans="1:46" ht="27" customHeight="1" x14ac:dyDescent="0.15">
      <c r="A38" s="259"/>
      <c r="AK38" s="1136" t="s">
        <v>526</v>
      </c>
      <c r="AL38" s="1137"/>
      <c r="AM38" s="1137"/>
      <c r="AN38" s="1138"/>
      <c r="AO38" s="306">
        <v>492</v>
      </c>
      <c r="AP38" s="306">
        <v>26</v>
      </c>
      <c r="AQ38" s="307">
        <v>2</v>
      </c>
      <c r="AR38" s="295">
        <v>1200</v>
      </c>
      <c r="AS38" s="302"/>
    </row>
    <row r="39" spans="1:46" x14ac:dyDescent="0.15">
      <c r="A39" s="259"/>
      <c r="AK39" s="1136" t="s">
        <v>527</v>
      </c>
      <c r="AL39" s="1137"/>
      <c r="AM39" s="1137"/>
      <c r="AN39" s="1138"/>
      <c r="AO39" s="303">
        <v>-173414</v>
      </c>
      <c r="AP39" s="303">
        <v>-9050</v>
      </c>
      <c r="AQ39" s="304">
        <v>-3618</v>
      </c>
      <c r="AR39" s="305">
        <v>150.1</v>
      </c>
      <c r="AS39" s="302"/>
    </row>
    <row r="40" spans="1:46" ht="27" customHeight="1" x14ac:dyDescent="0.15">
      <c r="A40" s="259"/>
      <c r="AK40" s="1133" t="s">
        <v>528</v>
      </c>
      <c r="AL40" s="1134"/>
      <c r="AM40" s="1134"/>
      <c r="AN40" s="1135"/>
      <c r="AO40" s="303">
        <v>-1835786</v>
      </c>
      <c r="AP40" s="303">
        <v>-95808</v>
      </c>
      <c r="AQ40" s="304">
        <v>-63812</v>
      </c>
      <c r="AR40" s="305">
        <v>50.1</v>
      </c>
      <c r="AS40" s="302"/>
    </row>
    <row r="41" spans="1:46" x14ac:dyDescent="0.15">
      <c r="A41" s="259"/>
      <c r="AK41" s="1139" t="s">
        <v>301</v>
      </c>
      <c r="AL41" s="1140"/>
      <c r="AM41" s="1140"/>
      <c r="AN41" s="1141"/>
      <c r="AO41" s="303">
        <v>1167740</v>
      </c>
      <c r="AP41" s="303">
        <v>60944</v>
      </c>
      <c r="AQ41" s="304">
        <v>27863</v>
      </c>
      <c r="AR41" s="305">
        <v>118.7</v>
      </c>
      <c r="AS41" s="302"/>
    </row>
    <row r="42" spans="1:46" x14ac:dyDescent="0.15">
      <c r="A42" s="259"/>
      <c r="AK42" s="308" t="s">
        <v>529</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530</v>
      </c>
    </row>
    <row r="48" spans="1:46" x14ac:dyDescent="0.15">
      <c r="A48" s="259"/>
      <c r="AK48" s="313" t="s">
        <v>531</v>
      </c>
      <c r="AL48" s="313"/>
      <c r="AM48" s="313"/>
      <c r="AN48" s="313"/>
      <c r="AO48" s="313"/>
      <c r="AP48" s="313"/>
      <c r="AQ48" s="314"/>
      <c r="AR48" s="313"/>
    </row>
    <row r="49" spans="1:44" ht="13.5" customHeight="1" x14ac:dyDescent="0.15">
      <c r="A49" s="259"/>
      <c r="AK49" s="315"/>
      <c r="AL49" s="316"/>
      <c r="AM49" s="1126" t="s">
        <v>498</v>
      </c>
      <c r="AN49" s="1128" t="s">
        <v>532</v>
      </c>
      <c r="AO49" s="1129"/>
      <c r="AP49" s="1129"/>
      <c r="AQ49" s="1129"/>
      <c r="AR49" s="1130"/>
    </row>
    <row r="50" spans="1:44" x14ac:dyDescent="0.15">
      <c r="A50" s="259"/>
      <c r="AK50" s="317"/>
      <c r="AL50" s="318"/>
      <c r="AM50" s="1127"/>
      <c r="AN50" s="319" t="s">
        <v>533</v>
      </c>
      <c r="AO50" s="320" t="s">
        <v>534</v>
      </c>
      <c r="AP50" s="321" t="s">
        <v>535</v>
      </c>
      <c r="AQ50" s="322" t="s">
        <v>536</v>
      </c>
      <c r="AR50" s="323" t="s">
        <v>537</v>
      </c>
    </row>
    <row r="51" spans="1:44" x14ac:dyDescent="0.15">
      <c r="A51" s="259"/>
      <c r="AK51" s="315" t="s">
        <v>538</v>
      </c>
      <c r="AL51" s="316"/>
      <c r="AM51" s="324">
        <v>2154814</v>
      </c>
      <c r="AN51" s="325">
        <v>103577</v>
      </c>
      <c r="AO51" s="326">
        <v>-35.799999999999997</v>
      </c>
      <c r="AP51" s="327">
        <v>85173</v>
      </c>
      <c r="AQ51" s="328">
        <v>-4.3</v>
      </c>
      <c r="AR51" s="329">
        <v>-31.5</v>
      </c>
    </row>
    <row r="52" spans="1:44" x14ac:dyDescent="0.15">
      <c r="A52" s="259"/>
      <c r="AK52" s="330"/>
      <c r="AL52" s="331" t="s">
        <v>539</v>
      </c>
      <c r="AM52" s="332">
        <v>642477</v>
      </c>
      <c r="AN52" s="333">
        <v>30882</v>
      </c>
      <c r="AO52" s="334">
        <v>89.8</v>
      </c>
      <c r="AP52" s="335">
        <v>43913</v>
      </c>
      <c r="AQ52" s="336">
        <v>-3.4</v>
      </c>
      <c r="AR52" s="337">
        <v>93.2</v>
      </c>
    </row>
    <row r="53" spans="1:44" x14ac:dyDescent="0.15">
      <c r="A53" s="259"/>
      <c r="AK53" s="315" t="s">
        <v>540</v>
      </c>
      <c r="AL53" s="316"/>
      <c r="AM53" s="324">
        <v>2418625</v>
      </c>
      <c r="AN53" s="325">
        <v>118432</v>
      </c>
      <c r="AO53" s="326">
        <v>14.3</v>
      </c>
      <c r="AP53" s="327">
        <v>94081</v>
      </c>
      <c r="AQ53" s="328">
        <v>10.5</v>
      </c>
      <c r="AR53" s="329">
        <v>3.8</v>
      </c>
    </row>
    <row r="54" spans="1:44" x14ac:dyDescent="0.15">
      <c r="A54" s="259"/>
      <c r="AK54" s="330"/>
      <c r="AL54" s="331" t="s">
        <v>539</v>
      </c>
      <c r="AM54" s="332">
        <v>1324187</v>
      </c>
      <c r="AN54" s="333">
        <v>64841</v>
      </c>
      <c r="AO54" s="334">
        <v>110</v>
      </c>
      <c r="AP54" s="335">
        <v>48949</v>
      </c>
      <c r="AQ54" s="336">
        <v>11.5</v>
      </c>
      <c r="AR54" s="337">
        <v>98.5</v>
      </c>
    </row>
    <row r="55" spans="1:44" x14ac:dyDescent="0.15">
      <c r="A55" s="259"/>
      <c r="AK55" s="315" t="s">
        <v>541</v>
      </c>
      <c r="AL55" s="316"/>
      <c r="AM55" s="324">
        <v>1691618</v>
      </c>
      <c r="AN55" s="325">
        <v>84223</v>
      </c>
      <c r="AO55" s="326">
        <v>-28.9</v>
      </c>
      <c r="AP55" s="327">
        <v>92632</v>
      </c>
      <c r="AQ55" s="328">
        <v>-1.5</v>
      </c>
      <c r="AR55" s="329">
        <v>-27.4</v>
      </c>
    </row>
    <row r="56" spans="1:44" x14ac:dyDescent="0.15">
      <c r="A56" s="259"/>
      <c r="AK56" s="330"/>
      <c r="AL56" s="331" t="s">
        <v>539</v>
      </c>
      <c r="AM56" s="332">
        <v>808875</v>
      </c>
      <c r="AN56" s="333">
        <v>40273</v>
      </c>
      <c r="AO56" s="334">
        <v>-37.9</v>
      </c>
      <c r="AP56" s="335">
        <v>47978</v>
      </c>
      <c r="AQ56" s="336">
        <v>-2</v>
      </c>
      <c r="AR56" s="337">
        <v>-35.9</v>
      </c>
    </row>
    <row r="57" spans="1:44" x14ac:dyDescent="0.15">
      <c r="A57" s="259"/>
      <c r="AK57" s="315" t="s">
        <v>542</v>
      </c>
      <c r="AL57" s="316"/>
      <c r="AM57" s="324">
        <v>2074484</v>
      </c>
      <c r="AN57" s="325">
        <v>105529</v>
      </c>
      <c r="AO57" s="326">
        <v>25.3</v>
      </c>
      <c r="AP57" s="327">
        <v>96469</v>
      </c>
      <c r="AQ57" s="328">
        <v>4.0999999999999996</v>
      </c>
      <c r="AR57" s="329">
        <v>21.2</v>
      </c>
    </row>
    <row r="58" spans="1:44" x14ac:dyDescent="0.15">
      <c r="A58" s="259"/>
      <c r="AK58" s="330"/>
      <c r="AL58" s="331" t="s">
        <v>539</v>
      </c>
      <c r="AM58" s="332">
        <v>952220</v>
      </c>
      <c r="AN58" s="333">
        <v>48439</v>
      </c>
      <c r="AO58" s="334">
        <v>20.3</v>
      </c>
      <c r="AP58" s="335">
        <v>49775</v>
      </c>
      <c r="AQ58" s="336">
        <v>3.7</v>
      </c>
      <c r="AR58" s="337">
        <v>16.600000000000001</v>
      </c>
    </row>
    <row r="59" spans="1:44" x14ac:dyDescent="0.15">
      <c r="A59" s="259"/>
      <c r="AK59" s="315" t="s">
        <v>543</v>
      </c>
      <c r="AL59" s="316"/>
      <c r="AM59" s="324">
        <v>4218933</v>
      </c>
      <c r="AN59" s="325">
        <v>220183</v>
      </c>
      <c r="AO59" s="326">
        <v>108.6</v>
      </c>
      <c r="AP59" s="327">
        <v>85743</v>
      </c>
      <c r="AQ59" s="328">
        <v>-11.1</v>
      </c>
      <c r="AR59" s="329">
        <v>119.7</v>
      </c>
    </row>
    <row r="60" spans="1:44" x14ac:dyDescent="0.15">
      <c r="A60" s="259"/>
      <c r="AK60" s="330"/>
      <c r="AL60" s="331" t="s">
        <v>539</v>
      </c>
      <c r="AM60" s="332">
        <v>2677181</v>
      </c>
      <c r="AN60" s="333">
        <v>139720</v>
      </c>
      <c r="AO60" s="334">
        <v>188.4</v>
      </c>
      <c r="AP60" s="335">
        <v>45231</v>
      </c>
      <c r="AQ60" s="336">
        <v>-9.1</v>
      </c>
      <c r="AR60" s="337">
        <v>197.5</v>
      </c>
    </row>
    <row r="61" spans="1:44" x14ac:dyDescent="0.15">
      <c r="A61" s="259"/>
      <c r="AK61" s="315" t="s">
        <v>544</v>
      </c>
      <c r="AL61" s="338"/>
      <c r="AM61" s="324">
        <v>2511695</v>
      </c>
      <c r="AN61" s="325">
        <v>126389</v>
      </c>
      <c r="AO61" s="326">
        <v>16.7</v>
      </c>
      <c r="AP61" s="327">
        <v>90820</v>
      </c>
      <c r="AQ61" s="339">
        <v>-0.5</v>
      </c>
      <c r="AR61" s="329">
        <v>17.2</v>
      </c>
    </row>
    <row r="62" spans="1:44" x14ac:dyDescent="0.15">
      <c r="A62" s="259"/>
      <c r="AK62" s="330"/>
      <c r="AL62" s="331" t="s">
        <v>539</v>
      </c>
      <c r="AM62" s="332">
        <v>1280988</v>
      </c>
      <c r="AN62" s="333">
        <v>64831</v>
      </c>
      <c r="AO62" s="334">
        <v>74.099999999999994</v>
      </c>
      <c r="AP62" s="335">
        <v>47169</v>
      </c>
      <c r="AQ62" s="336">
        <v>0.1</v>
      </c>
      <c r="AR62" s="337">
        <v>74</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B/ZPDHPRPohzErDIiCahVc6540TCXGaRJBN+DoclLpDnPW6C+zCrBb/kEKM2q6V42nuUXROZ0zhYL+ah1lIKng==" saltValue="7p7Szos/7T3EYHKUq2o/n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546</v>
      </c>
    </row>
    <row r="121" spans="125:125" ht="13.5" hidden="1" customHeight="1" x14ac:dyDescent="0.15">
      <c r="DU121" s="253"/>
    </row>
  </sheetData>
  <sheetProtection algorithmName="SHA-512" hashValue="O31SRNKVxbTpoNypoejAirIW4ZTXgvPOh+Y4EgUgz4F7nskpLKzd7RnLhobi5a9lferROzJhsxhdV4UeSJNmrg==" saltValue="uhMTED+MGnh2r3bioJcBl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4"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547</v>
      </c>
    </row>
  </sheetData>
  <sheetProtection algorithmName="SHA-512" hashValue="jnShnL3YiZkS3aAPTurw83z+UNg7Qv4Fxc8HXG8n7ahelOZsG7+kN9VtZ742BV52cERRUqXOYWXDW1MXoTUG7A==" saltValue="kSfrUZHHccBA6E6G2fMw/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152" t="s">
        <v>3</v>
      </c>
      <c r="D47" s="1152"/>
      <c r="E47" s="1153"/>
      <c r="F47" s="11">
        <v>5.44</v>
      </c>
      <c r="G47" s="12">
        <v>5.45</v>
      </c>
      <c r="H47" s="12">
        <v>5.61</v>
      </c>
      <c r="I47" s="12">
        <v>6.99</v>
      </c>
      <c r="J47" s="13">
        <v>7.74</v>
      </c>
    </row>
    <row r="48" spans="2:10" ht="57.75" customHeight="1" x14ac:dyDescent="0.15">
      <c r="B48" s="14"/>
      <c r="C48" s="1154" t="s">
        <v>4</v>
      </c>
      <c r="D48" s="1154"/>
      <c r="E48" s="1155"/>
      <c r="F48" s="15">
        <v>0.72</v>
      </c>
      <c r="G48" s="16">
        <v>0.63</v>
      </c>
      <c r="H48" s="16">
        <v>2.87</v>
      </c>
      <c r="I48" s="16">
        <v>4.7</v>
      </c>
      <c r="J48" s="17">
        <v>1.32</v>
      </c>
    </row>
    <row r="49" spans="2:10" ht="57.75" customHeight="1" thickBot="1" x14ac:dyDescent="0.2">
      <c r="B49" s="18"/>
      <c r="C49" s="1156" t="s">
        <v>5</v>
      </c>
      <c r="D49" s="1156"/>
      <c r="E49" s="1157"/>
      <c r="F49" s="19" t="s">
        <v>553</v>
      </c>
      <c r="G49" s="20" t="s">
        <v>554</v>
      </c>
      <c r="H49" s="20">
        <v>2.2200000000000002</v>
      </c>
      <c r="I49" s="20">
        <v>3.61</v>
      </c>
      <c r="J49" s="21" t="s">
        <v>555</v>
      </c>
    </row>
    <row r="50" spans="2:10" x14ac:dyDescent="0.15"/>
  </sheetData>
  <sheetProtection algorithmName="SHA-512" hashValue="O4Lvg7aEDj9MzaTk7NnF/N62cZf8szqUFPwg37Z0+HO3zK8hztMPGex2e6qpN164UaXQiE9ompNkcaI85Su8uQ==" saltValue="BqDW6lUhBZJlqZssOKMih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162" t="s">
        <v>556</v>
      </c>
      <c r="D34" s="1162"/>
      <c r="E34" s="1163"/>
      <c r="F34" s="32" t="s">
        <v>557</v>
      </c>
      <c r="G34" s="33" t="s">
        <v>558</v>
      </c>
      <c r="H34" s="33">
        <v>2.42</v>
      </c>
      <c r="I34" s="33">
        <v>6.98</v>
      </c>
      <c r="J34" s="34">
        <v>10.91</v>
      </c>
      <c r="K34" s="22"/>
      <c r="L34" s="22"/>
      <c r="M34" s="22"/>
      <c r="N34" s="22"/>
      <c r="O34" s="22"/>
      <c r="P34" s="22"/>
    </row>
    <row r="35" spans="1:16" ht="39" customHeight="1" x14ac:dyDescent="0.15">
      <c r="A35" s="22"/>
      <c r="B35" s="35"/>
      <c r="C35" s="1158" t="s">
        <v>559</v>
      </c>
      <c r="D35" s="1158"/>
      <c r="E35" s="1159"/>
      <c r="F35" s="36">
        <v>3.27</v>
      </c>
      <c r="G35" s="37">
        <v>3.71</v>
      </c>
      <c r="H35" s="37">
        <v>4.1399999999999997</v>
      </c>
      <c r="I35" s="37">
        <v>3.94</v>
      </c>
      <c r="J35" s="38">
        <v>3.88</v>
      </c>
      <c r="K35" s="22"/>
      <c r="L35" s="22"/>
      <c r="M35" s="22"/>
      <c r="N35" s="22"/>
      <c r="O35" s="22"/>
      <c r="P35" s="22"/>
    </row>
    <row r="36" spans="1:16" ht="39" customHeight="1" x14ac:dyDescent="0.15">
      <c r="A36" s="22"/>
      <c r="B36" s="35"/>
      <c r="C36" s="1158" t="s">
        <v>560</v>
      </c>
      <c r="D36" s="1158"/>
      <c r="E36" s="1159"/>
      <c r="F36" s="36">
        <v>0.72</v>
      </c>
      <c r="G36" s="37">
        <v>0.62</v>
      </c>
      <c r="H36" s="37">
        <v>2.87</v>
      </c>
      <c r="I36" s="37">
        <v>4.6900000000000004</v>
      </c>
      <c r="J36" s="38">
        <v>1.32</v>
      </c>
      <c r="K36" s="22"/>
      <c r="L36" s="22"/>
      <c r="M36" s="22"/>
      <c r="N36" s="22"/>
      <c r="O36" s="22"/>
      <c r="P36" s="22"/>
    </row>
    <row r="37" spans="1:16" ht="39" customHeight="1" x14ac:dyDescent="0.15">
      <c r="A37" s="22"/>
      <c r="B37" s="35"/>
      <c r="C37" s="1158" t="s">
        <v>561</v>
      </c>
      <c r="D37" s="1158"/>
      <c r="E37" s="1159"/>
      <c r="F37" s="36">
        <v>1.5</v>
      </c>
      <c r="G37" s="37">
        <v>0.98</v>
      </c>
      <c r="H37" s="37">
        <v>0.84</v>
      </c>
      <c r="I37" s="37">
        <v>0.46</v>
      </c>
      <c r="J37" s="38">
        <v>0.66</v>
      </c>
      <c r="K37" s="22"/>
      <c r="L37" s="22"/>
      <c r="M37" s="22"/>
      <c r="N37" s="22"/>
      <c r="O37" s="22"/>
      <c r="P37" s="22"/>
    </row>
    <row r="38" spans="1:16" ht="39" customHeight="1" x14ac:dyDescent="0.15">
      <c r="A38" s="22"/>
      <c r="B38" s="35"/>
      <c r="C38" s="1158" t="s">
        <v>562</v>
      </c>
      <c r="D38" s="1158"/>
      <c r="E38" s="1159"/>
      <c r="F38" s="36">
        <v>0.1</v>
      </c>
      <c r="G38" s="37">
        <v>0.11</v>
      </c>
      <c r="H38" s="37">
        <v>0.11</v>
      </c>
      <c r="I38" s="37">
        <v>0.13</v>
      </c>
      <c r="J38" s="38">
        <v>0.08</v>
      </c>
      <c r="K38" s="22"/>
      <c r="L38" s="22"/>
      <c r="M38" s="22"/>
      <c r="N38" s="22"/>
      <c r="O38" s="22"/>
      <c r="P38" s="22"/>
    </row>
    <row r="39" spans="1:16" ht="39" customHeight="1" x14ac:dyDescent="0.15">
      <c r="A39" s="22"/>
      <c r="B39" s="35"/>
      <c r="C39" s="1158" t="s">
        <v>563</v>
      </c>
      <c r="D39" s="1158"/>
      <c r="E39" s="1159"/>
      <c r="F39" s="36">
        <v>0</v>
      </c>
      <c r="G39" s="37">
        <v>0</v>
      </c>
      <c r="H39" s="37">
        <v>0</v>
      </c>
      <c r="I39" s="37">
        <v>0</v>
      </c>
      <c r="J39" s="38">
        <v>0.01</v>
      </c>
      <c r="K39" s="22"/>
      <c r="L39" s="22"/>
      <c r="M39" s="22"/>
      <c r="N39" s="22"/>
      <c r="O39" s="22"/>
      <c r="P39" s="22"/>
    </row>
    <row r="40" spans="1:16" ht="39" customHeight="1" x14ac:dyDescent="0.15">
      <c r="A40" s="22"/>
      <c r="B40" s="35"/>
      <c r="C40" s="1158" t="s">
        <v>564</v>
      </c>
      <c r="D40" s="1158"/>
      <c r="E40" s="1159"/>
      <c r="F40" s="36">
        <v>0.17</v>
      </c>
      <c r="G40" s="37">
        <v>0.28999999999999998</v>
      </c>
      <c r="H40" s="37">
        <v>7.0000000000000007E-2</v>
      </c>
      <c r="I40" s="37">
        <v>0.12</v>
      </c>
      <c r="J40" s="38">
        <v>0</v>
      </c>
      <c r="K40" s="22"/>
      <c r="L40" s="22"/>
      <c r="M40" s="22"/>
      <c r="N40" s="22"/>
      <c r="O40" s="22"/>
      <c r="P40" s="22"/>
    </row>
    <row r="41" spans="1:16" ht="39" customHeight="1" x14ac:dyDescent="0.15">
      <c r="A41" s="22"/>
      <c r="B41" s="35"/>
      <c r="C41" s="1158" t="s">
        <v>565</v>
      </c>
      <c r="D41" s="1158"/>
      <c r="E41" s="1159"/>
      <c r="F41" s="36">
        <v>0.35</v>
      </c>
      <c r="G41" s="37">
        <v>0.28999999999999998</v>
      </c>
      <c r="H41" s="37">
        <v>0.12</v>
      </c>
      <c r="I41" s="37">
        <v>0.13</v>
      </c>
      <c r="J41" s="38">
        <v>0</v>
      </c>
      <c r="K41" s="22"/>
      <c r="L41" s="22"/>
      <c r="M41" s="22"/>
      <c r="N41" s="22"/>
      <c r="O41" s="22"/>
      <c r="P41" s="22"/>
    </row>
    <row r="42" spans="1:16" ht="39" customHeight="1" x14ac:dyDescent="0.15">
      <c r="A42" s="22"/>
      <c r="B42" s="39"/>
      <c r="C42" s="1158" t="s">
        <v>566</v>
      </c>
      <c r="D42" s="1158"/>
      <c r="E42" s="1159"/>
      <c r="F42" s="36" t="s">
        <v>506</v>
      </c>
      <c r="G42" s="37" t="s">
        <v>506</v>
      </c>
      <c r="H42" s="37" t="s">
        <v>506</v>
      </c>
      <c r="I42" s="37" t="s">
        <v>506</v>
      </c>
      <c r="J42" s="38" t="s">
        <v>506</v>
      </c>
      <c r="K42" s="22"/>
      <c r="L42" s="22"/>
      <c r="M42" s="22"/>
      <c r="N42" s="22"/>
      <c r="O42" s="22"/>
      <c r="P42" s="22"/>
    </row>
    <row r="43" spans="1:16" ht="39" customHeight="1" thickBot="1" x14ac:dyDescent="0.2">
      <c r="A43" s="22"/>
      <c r="B43" s="40"/>
      <c r="C43" s="1160" t="s">
        <v>567</v>
      </c>
      <c r="D43" s="1160"/>
      <c r="E43" s="1161"/>
      <c r="F43" s="41" t="s">
        <v>506</v>
      </c>
      <c r="G43" s="42" t="s">
        <v>506</v>
      </c>
      <c r="H43" s="42" t="s">
        <v>506</v>
      </c>
      <c r="I43" s="42" t="s">
        <v>506</v>
      </c>
      <c r="J43" s="43" t="s">
        <v>506</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KMDpR9uaD9MmPdb+M4WWCrDDfd2a/AQ5F4i1BfKpr6SBTq0D07Ihrk8Zx23rjkqWZOFNL2kMELti6VykBGZ3A==" saltValue="MoPqAzrTcT7cRwj3Rzme0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548</v>
      </c>
      <c r="L44" s="54" t="s">
        <v>549</v>
      </c>
      <c r="M44" s="54" t="s">
        <v>550</v>
      </c>
      <c r="N44" s="54" t="s">
        <v>551</v>
      </c>
      <c r="O44" s="55" t="s">
        <v>552</v>
      </c>
      <c r="P44" s="46"/>
      <c r="Q44" s="46"/>
      <c r="R44" s="46"/>
      <c r="S44" s="46"/>
      <c r="T44" s="46"/>
      <c r="U44" s="46"/>
    </row>
    <row r="45" spans="1:21" ht="30.75" customHeight="1" x14ac:dyDescent="0.15">
      <c r="A45" s="46"/>
      <c r="B45" s="1187" t="s">
        <v>10</v>
      </c>
      <c r="C45" s="1188"/>
      <c r="D45" s="56"/>
      <c r="E45" s="1193" t="s">
        <v>11</v>
      </c>
      <c r="F45" s="1193"/>
      <c r="G45" s="1193"/>
      <c r="H45" s="1193"/>
      <c r="I45" s="1193"/>
      <c r="J45" s="1194"/>
      <c r="K45" s="57">
        <v>2540</v>
      </c>
      <c r="L45" s="58">
        <v>2538</v>
      </c>
      <c r="M45" s="58">
        <v>2100</v>
      </c>
      <c r="N45" s="58">
        <v>2218</v>
      </c>
      <c r="O45" s="59">
        <v>2328</v>
      </c>
      <c r="P45" s="46"/>
      <c r="Q45" s="46"/>
      <c r="R45" s="46"/>
      <c r="S45" s="46"/>
      <c r="T45" s="46"/>
      <c r="U45" s="46"/>
    </row>
    <row r="46" spans="1:21" ht="30.75" customHeight="1" x14ac:dyDescent="0.15">
      <c r="A46" s="46"/>
      <c r="B46" s="1189"/>
      <c r="C46" s="1190"/>
      <c r="D46" s="60"/>
      <c r="E46" s="1166" t="s">
        <v>12</v>
      </c>
      <c r="F46" s="1166"/>
      <c r="G46" s="1166"/>
      <c r="H46" s="1166"/>
      <c r="I46" s="1166"/>
      <c r="J46" s="1167"/>
      <c r="K46" s="61" t="s">
        <v>506</v>
      </c>
      <c r="L46" s="62" t="s">
        <v>506</v>
      </c>
      <c r="M46" s="62" t="s">
        <v>506</v>
      </c>
      <c r="N46" s="62" t="s">
        <v>506</v>
      </c>
      <c r="O46" s="63" t="s">
        <v>506</v>
      </c>
      <c r="P46" s="46"/>
      <c r="Q46" s="46"/>
      <c r="R46" s="46"/>
      <c r="S46" s="46"/>
      <c r="T46" s="46"/>
      <c r="U46" s="46"/>
    </row>
    <row r="47" spans="1:21" ht="30.75" customHeight="1" x14ac:dyDescent="0.15">
      <c r="A47" s="46"/>
      <c r="B47" s="1189"/>
      <c r="C47" s="1190"/>
      <c r="D47" s="60"/>
      <c r="E47" s="1166" t="s">
        <v>13</v>
      </c>
      <c r="F47" s="1166"/>
      <c r="G47" s="1166"/>
      <c r="H47" s="1166"/>
      <c r="I47" s="1166"/>
      <c r="J47" s="1167"/>
      <c r="K47" s="61" t="s">
        <v>506</v>
      </c>
      <c r="L47" s="62" t="s">
        <v>506</v>
      </c>
      <c r="M47" s="62" t="s">
        <v>506</v>
      </c>
      <c r="N47" s="62" t="s">
        <v>506</v>
      </c>
      <c r="O47" s="63" t="s">
        <v>506</v>
      </c>
      <c r="P47" s="46"/>
      <c r="Q47" s="46"/>
      <c r="R47" s="46"/>
      <c r="S47" s="46"/>
      <c r="T47" s="46"/>
      <c r="U47" s="46"/>
    </row>
    <row r="48" spans="1:21" ht="30.75" customHeight="1" x14ac:dyDescent="0.15">
      <c r="A48" s="46"/>
      <c r="B48" s="1189"/>
      <c r="C48" s="1190"/>
      <c r="D48" s="60"/>
      <c r="E48" s="1166" t="s">
        <v>14</v>
      </c>
      <c r="F48" s="1166"/>
      <c r="G48" s="1166"/>
      <c r="H48" s="1166"/>
      <c r="I48" s="1166"/>
      <c r="J48" s="1167"/>
      <c r="K48" s="61">
        <v>674</v>
      </c>
      <c r="L48" s="62">
        <v>680</v>
      </c>
      <c r="M48" s="62">
        <v>699</v>
      </c>
      <c r="N48" s="62">
        <v>785</v>
      </c>
      <c r="O48" s="63">
        <v>802</v>
      </c>
      <c r="P48" s="46"/>
      <c r="Q48" s="46"/>
      <c r="R48" s="46"/>
      <c r="S48" s="46"/>
      <c r="T48" s="46"/>
      <c r="U48" s="46"/>
    </row>
    <row r="49" spans="1:21" ht="30.75" customHeight="1" x14ac:dyDescent="0.15">
      <c r="A49" s="46"/>
      <c r="B49" s="1189"/>
      <c r="C49" s="1190"/>
      <c r="D49" s="60"/>
      <c r="E49" s="1166" t="s">
        <v>15</v>
      </c>
      <c r="F49" s="1166"/>
      <c r="G49" s="1166"/>
      <c r="H49" s="1166"/>
      <c r="I49" s="1166"/>
      <c r="J49" s="1167"/>
      <c r="K49" s="61">
        <v>25</v>
      </c>
      <c r="L49" s="62">
        <v>18</v>
      </c>
      <c r="M49" s="62">
        <v>22</v>
      </c>
      <c r="N49" s="62">
        <v>22</v>
      </c>
      <c r="O49" s="63">
        <v>22</v>
      </c>
      <c r="P49" s="46"/>
      <c r="Q49" s="46"/>
      <c r="R49" s="46"/>
      <c r="S49" s="46"/>
      <c r="T49" s="46"/>
      <c r="U49" s="46"/>
    </row>
    <row r="50" spans="1:21" ht="30.75" customHeight="1" x14ac:dyDescent="0.15">
      <c r="A50" s="46"/>
      <c r="B50" s="1189"/>
      <c r="C50" s="1190"/>
      <c r="D50" s="60"/>
      <c r="E50" s="1166" t="s">
        <v>16</v>
      </c>
      <c r="F50" s="1166"/>
      <c r="G50" s="1166"/>
      <c r="H50" s="1166"/>
      <c r="I50" s="1166"/>
      <c r="J50" s="1167"/>
      <c r="K50" s="61">
        <v>40</v>
      </c>
      <c r="L50" s="62">
        <v>37</v>
      </c>
      <c r="M50" s="62">
        <v>31</v>
      </c>
      <c r="N50" s="62">
        <v>25</v>
      </c>
      <c r="O50" s="63">
        <v>25</v>
      </c>
      <c r="P50" s="46"/>
      <c r="Q50" s="46"/>
      <c r="R50" s="46"/>
      <c r="S50" s="46"/>
      <c r="T50" s="46"/>
      <c r="U50" s="46"/>
    </row>
    <row r="51" spans="1:21" ht="30.75" customHeight="1" x14ac:dyDescent="0.15">
      <c r="A51" s="46"/>
      <c r="B51" s="1191"/>
      <c r="C51" s="1192"/>
      <c r="D51" s="64"/>
      <c r="E51" s="1166" t="s">
        <v>17</v>
      </c>
      <c r="F51" s="1166"/>
      <c r="G51" s="1166"/>
      <c r="H51" s="1166"/>
      <c r="I51" s="1166"/>
      <c r="J51" s="1167"/>
      <c r="K51" s="61">
        <v>1</v>
      </c>
      <c r="L51" s="62">
        <v>1</v>
      </c>
      <c r="M51" s="62">
        <v>0</v>
      </c>
      <c r="N51" s="62">
        <v>0</v>
      </c>
      <c r="O51" s="63">
        <v>0</v>
      </c>
      <c r="P51" s="46"/>
      <c r="Q51" s="46"/>
      <c r="R51" s="46"/>
      <c r="S51" s="46"/>
      <c r="T51" s="46"/>
      <c r="U51" s="46"/>
    </row>
    <row r="52" spans="1:21" ht="30.75" customHeight="1" x14ac:dyDescent="0.15">
      <c r="A52" s="46"/>
      <c r="B52" s="1164" t="s">
        <v>18</v>
      </c>
      <c r="C52" s="1165"/>
      <c r="D52" s="64"/>
      <c r="E52" s="1166" t="s">
        <v>19</v>
      </c>
      <c r="F52" s="1166"/>
      <c r="G52" s="1166"/>
      <c r="H52" s="1166"/>
      <c r="I52" s="1166"/>
      <c r="J52" s="1167"/>
      <c r="K52" s="61">
        <v>2159</v>
      </c>
      <c r="L52" s="62">
        <v>2176</v>
      </c>
      <c r="M52" s="62">
        <v>1865</v>
      </c>
      <c r="N52" s="62">
        <v>1927</v>
      </c>
      <c r="O52" s="63">
        <v>2009</v>
      </c>
      <c r="P52" s="46"/>
      <c r="Q52" s="46"/>
      <c r="R52" s="46"/>
      <c r="S52" s="46"/>
      <c r="T52" s="46"/>
      <c r="U52" s="46"/>
    </row>
    <row r="53" spans="1:21" ht="30.75" customHeight="1" thickBot="1" x14ac:dyDescent="0.2">
      <c r="A53" s="46"/>
      <c r="B53" s="1168" t="s">
        <v>20</v>
      </c>
      <c r="C53" s="1169"/>
      <c r="D53" s="65"/>
      <c r="E53" s="1170" t="s">
        <v>21</v>
      </c>
      <c r="F53" s="1170"/>
      <c r="G53" s="1170"/>
      <c r="H53" s="1170"/>
      <c r="I53" s="1170"/>
      <c r="J53" s="1171"/>
      <c r="K53" s="66">
        <v>1121</v>
      </c>
      <c r="L53" s="67">
        <v>1098</v>
      </c>
      <c r="M53" s="67">
        <v>987</v>
      </c>
      <c r="N53" s="67">
        <v>1123</v>
      </c>
      <c r="O53" s="68">
        <v>1168</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24</v>
      </c>
      <c r="C56" s="71"/>
      <c r="D56" s="71"/>
      <c r="E56" s="71"/>
      <c r="F56" s="71"/>
      <c r="G56" s="71"/>
      <c r="H56" s="71"/>
      <c r="I56" s="71"/>
      <c r="J56" s="71"/>
      <c r="K56" s="72"/>
      <c r="L56" s="72"/>
      <c r="M56" s="72"/>
      <c r="N56" s="72"/>
      <c r="O56" s="73" t="s">
        <v>568</v>
      </c>
      <c r="P56" s="46"/>
      <c r="Q56" s="46"/>
      <c r="R56" s="46"/>
      <c r="S56" s="46"/>
      <c r="T56" s="46"/>
      <c r="U56" s="46"/>
    </row>
    <row r="57" spans="1:21" ht="31.5" customHeight="1" thickBot="1" x14ac:dyDescent="0.2">
      <c r="A57" s="46"/>
      <c r="B57" s="74"/>
      <c r="C57" s="75"/>
      <c r="D57" s="75"/>
      <c r="E57" s="76"/>
      <c r="F57" s="76"/>
      <c r="G57" s="76"/>
      <c r="H57" s="76"/>
      <c r="I57" s="76"/>
      <c r="J57" s="77" t="s">
        <v>2</v>
      </c>
      <c r="K57" s="78" t="s">
        <v>569</v>
      </c>
      <c r="L57" s="79" t="s">
        <v>570</v>
      </c>
      <c r="M57" s="79" t="s">
        <v>571</v>
      </c>
      <c r="N57" s="79" t="s">
        <v>572</v>
      </c>
      <c r="O57" s="80" t="s">
        <v>573</v>
      </c>
      <c r="P57" s="46"/>
      <c r="Q57" s="46"/>
      <c r="R57" s="46"/>
      <c r="S57" s="46"/>
      <c r="T57" s="46"/>
      <c r="U57" s="46"/>
    </row>
    <row r="58" spans="1:21" ht="31.5" customHeight="1" x14ac:dyDescent="0.15">
      <c r="B58" s="1172" t="s">
        <v>25</v>
      </c>
      <c r="C58" s="1173"/>
      <c r="D58" s="1178" t="s">
        <v>26</v>
      </c>
      <c r="E58" s="1179"/>
      <c r="F58" s="1179"/>
      <c r="G58" s="1179"/>
      <c r="H58" s="1179"/>
      <c r="I58" s="1179"/>
      <c r="J58" s="1180"/>
      <c r="K58" s="81"/>
      <c r="L58" s="82"/>
      <c r="M58" s="82"/>
      <c r="N58" s="82"/>
      <c r="O58" s="83"/>
    </row>
    <row r="59" spans="1:21" ht="31.5" customHeight="1" x14ac:dyDescent="0.15">
      <c r="B59" s="1174"/>
      <c r="C59" s="1175"/>
      <c r="D59" s="1181" t="s">
        <v>27</v>
      </c>
      <c r="E59" s="1182"/>
      <c r="F59" s="1182"/>
      <c r="G59" s="1182"/>
      <c r="H59" s="1182"/>
      <c r="I59" s="1182"/>
      <c r="J59" s="1183"/>
      <c r="K59" s="84"/>
      <c r="L59" s="85"/>
      <c r="M59" s="85"/>
      <c r="N59" s="85"/>
      <c r="O59" s="86"/>
    </row>
    <row r="60" spans="1:21" ht="31.5" customHeight="1" thickBot="1" x14ac:dyDescent="0.2">
      <c r="B60" s="1176"/>
      <c r="C60" s="1177"/>
      <c r="D60" s="1184" t="s">
        <v>28</v>
      </c>
      <c r="E60" s="1185"/>
      <c r="F60" s="1185"/>
      <c r="G60" s="1185"/>
      <c r="H60" s="1185"/>
      <c r="I60" s="1185"/>
      <c r="J60" s="1186"/>
      <c r="K60" s="87"/>
      <c r="L60" s="88"/>
      <c r="M60" s="88"/>
      <c r="N60" s="88"/>
      <c r="O60" s="89"/>
    </row>
    <row r="61" spans="1:21" ht="24" customHeight="1" x14ac:dyDescent="0.15">
      <c r="B61" s="90"/>
      <c r="C61" s="90"/>
      <c r="D61" s="91" t="s">
        <v>29</v>
      </c>
      <c r="E61" s="92"/>
      <c r="F61" s="92"/>
      <c r="G61" s="92"/>
      <c r="H61" s="92"/>
      <c r="I61" s="92"/>
      <c r="J61" s="92"/>
      <c r="K61" s="92"/>
      <c r="L61" s="92"/>
      <c r="M61" s="92"/>
      <c r="N61" s="92"/>
      <c r="O61" s="92"/>
    </row>
    <row r="62" spans="1:21" ht="24" customHeight="1" x14ac:dyDescent="0.15">
      <c r="B62" s="93"/>
      <c r="C62" s="93"/>
      <c r="D62" s="91" t="s">
        <v>30</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iS/fZsNHsYftj6331FtWSp/4zeHvAC0ai4ZaLDi3kVhPUgSWbklh3ljQFRFv39DZV6HxijFfBLstbc96BVGkUg==" saltValue="G+Xzh03llMVsDy1C1IE0t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16"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8</v>
      </c>
    </row>
    <row r="40" spans="2:13" ht="27.75" customHeight="1" thickBot="1" x14ac:dyDescent="0.2">
      <c r="B40" s="96" t="s">
        <v>9</v>
      </c>
      <c r="C40" s="97"/>
      <c r="D40" s="97"/>
      <c r="E40" s="98"/>
      <c r="F40" s="98"/>
      <c r="G40" s="98"/>
      <c r="H40" s="99" t="s">
        <v>2</v>
      </c>
      <c r="I40" s="100" t="s">
        <v>548</v>
      </c>
      <c r="J40" s="101" t="s">
        <v>549</v>
      </c>
      <c r="K40" s="101" t="s">
        <v>550</v>
      </c>
      <c r="L40" s="101" t="s">
        <v>551</v>
      </c>
      <c r="M40" s="102" t="s">
        <v>552</v>
      </c>
    </row>
    <row r="41" spans="2:13" ht="27.75" customHeight="1" x14ac:dyDescent="0.15">
      <c r="B41" s="1207" t="s">
        <v>31</v>
      </c>
      <c r="C41" s="1208"/>
      <c r="D41" s="103"/>
      <c r="E41" s="1209" t="s">
        <v>32</v>
      </c>
      <c r="F41" s="1209"/>
      <c r="G41" s="1209"/>
      <c r="H41" s="1210"/>
      <c r="I41" s="342">
        <v>22576</v>
      </c>
      <c r="J41" s="343">
        <v>22418</v>
      </c>
      <c r="K41" s="343">
        <v>22163</v>
      </c>
      <c r="L41" s="343">
        <v>22182</v>
      </c>
      <c r="M41" s="344">
        <v>23377</v>
      </c>
    </row>
    <row r="42" spans="2:13" ht="27.75" customHeight="1" x14ac:dyDescent="0.15">
      <c r="B42" s="1197"/>
      <c r="C42" s="1198"/>
      <c r="D42" s="104"/>
      <c r="E42" s="1201" t="s">
        <v>33</v>
      </c>
      <c r="F42" s="1201"/>
      <c r="G42" s="1201"/>
      <c r="H42" s="1202"/>
      <c r="I42" s="345">
        <v>54</v>
      </c>
      <c r="J42" s="346">
        <v>40</v>
      </c>
      <c r="K42" s="346">
        <v>27</v>
      </c>
      <c r="L42" s="346">
        <v>13</v>
      </c>
      <c r="M42" s="347" t="s">
        <v>506</v>
      </c>
    </row>
    <row r="43" spans="2:13" ht="27.75" customHeight="1" x14ac:dyDescent="0.15">
      <c r="B43" s="1197"/>
      <c r="C43" s="1198"/>
      <c r="D43" s="104"/>
      <c r="E43" s="1201" t="s">
        <v>34</v>
      </c>
      <c r="F43" s="1201"/>
      <c r="G43" s="1201"/>
      <c r="H43" s="1202"/>
      <c r="I43" s="345">
        <v>8645</v>
      </c>
      <c r="J43" s="346">
        <v>8353</v>
      </c>
      <c r="K43" s="346">
        <v>7844</v>
      </c>
      <c r="L43" s="346">
        <v>7560</v>
      </c>
      <c r="M43" s="347">
        <v>7019</v>
      </c>
    </row>
    <row r="44" spans="2:13" ht="27.75" customHeight="1" x14ac:dyDescent="0.15">
      <c r="B44" s="1197"/>
      <c r="C44" s="1198"/>
      <c r="D44" s="104"/>
      <c r="E44" s="1201" t="s">
        <v>35</v>
      </c>
      <c r="F44" s="1201"/>
      <c r="G44" s="1201"/>
      <c r="H44" s="1202"/>
      <c r="I44" s="345">
        <v>141</v>
      </c>
      <c r="J44" s="346">
        <v>122</v>
      </c>
      <c r="K44" s="346">
        <v>105</v>
      </c>
      <c r="L44" s="346">
        <v>88</v>
      </c>
      <c r="M44" s="347">
        <v>70</v>
      </c>
    </row>
    <row r="45" spans="2:13" ht="27.75" customHeight="1" x14ac:dyDescent="0.15">
      <c r="B45" s="1197"/>
      <c r="C45" s="1198"/>
      <c r="D45" s="104"/>
      <c r="E45" s="1201" t="s">
        <v>36</v>
      </c>
      <c r="F45" s="1201"/>
      <c r="G45" s="1201"/>
      <c r="H45" s="1202"/>
      <c r="I45" s="345">
        <v>1727</v>
      </c>
      <c r="J45" s="346">
        <v>1648</v>
      </c>
      <c r="K45" s="346">
        <v>1517</v>
      </c>
      <c r="L45" s="346">
        <v>1399</v>
      </c>
      <c r="M45" s="347">
        <v>1375</v>
      </c>
    </row>
    <row r="46" spans="2:13" ht="27.75" customHeight="1" x14ac:dyDescent="0.15">
      <c r="B46" s="1197"/>
      <c r="C46" s="1198"/>
      <c r="D46" s="105"/>
      <c r="E46" s="1201" t="s">
        <v>37</v>
      </c>
      <c r="F46" s="1201"/>
      <c r="G46" s="1201"/>
      <c r="H46" s="1202"/>
      <c r="I46" s="345">
        <v>1</v>
      </c>
      <c r="J46" s="346">
        <v>2</v>
      </c>
      <c r="K46" s="346">
        <v>2</v>
      </c>
      <c r="L46" s="346">
        <v>1</v>
      </c>
      <c r="M46" s="347" t="s">
        <v>506</v>
      </c>
    </row>
    <row r="47" spans="2:13" ht="27.75" customHeight="1" x14ac:dyDescent="0.15">
      <c r="B47" s="1197"/>
      <c r="C47" s="1198"/>
      <c r="D47" s="106"/>
      <c r="E47" s="1211" t="s">
        <v>38</v>
      </c>
      <c r="F47" s="1212"/>
      <c r="G47" s="1212"/>
      <c r="H47" s="1213"/>
      <c r="I47" s="345" t="s">
        <v>506</v>
      </c>
      <c r="J47" s="346" t="s">
        <v>506</v>
      </c>
      <c r="K47" s="346" t="s">
        <v>506</v>
      </c>
      <c r="L47" s="346" t="s">
        <v>506</v>
      </c>
      <c r="M47" s="347" t="s">
        <v>506</v>
      </c>
    </row>
    <row r="48" spans="2:13" ht="27.75" customHeight="1" x14ac:dyDescent="0.15">
      <c r="B48" s="1197"/>
      <c r="C48" s="1198"/>
      <c r="D48" s="104"/>
      <c r="E48" s="1201" t="s">
        <v>39</v>
      </c>
      <c r="F48" s="1201"/>
      <c r="G48" s="1201"/>
      <c r="H48" s="1202"/>
      <c r="I48" s="345" t="s">
        <v>506</v>
      </c>
      <c r="J48" s="346" t="s">
        <v>506</v>
      </c>
      <c r="K48" s="346" t="s">
        <v>506</v>
      </c>
      <c r="L48" s="346" t="s">
        <v>506</v>
      </c>
      <c r="M48" s="347" t="s">
        <v>506</v>
      </c>
    </row>
    <row r="49" spans="2:13" ht="27.75" customHeight="1" x14ac:dyDescent="0.15">
      <c r="B49" s="1199"/>
      <c r="C49" s="1200"/>
      <c r="D49" s="104"/>
      <c r="E49" s="1201" t="s">
        <v>40</v>
      </c>
      <c r="F49" s="1201"/>
      <c r="G49" s="1201"/>
      <c r="H49" s="1202"/>
      <c r="I49" s="345" t="s">
        <v>506</v>
      </c>
      <c r="J49" s="346" t="s">
        <v>506</v>
      </c>
      <c r="K49" s="346" t="s">
        <v>506</v>
      </c>
      <c r="L49" s="346" t="s">
        <v>506</v>
      </c>
      <c r="M49" s="347" t="s">
        <v>506</v>
      </c>
    </row>
    <row r="50" spans="2:13" ht="27.75" customHeight="1" x14ac:dyDescent="0.15">
      <c r="B50" s="1195" t="s">
        <v>41</v>
      </c>
      <c r="C50" s="1196"/>
      <c r="D50" s="107"/>
      <c r="E50" s="1201" t="s">
        <v>42</v>
      </c>
      <c r="F50" s="1201"/>
      <c r="G50" s="1201"/>
      <c r="H50" s="1202"/>
      <c r="I50" s="345">
        <v>2230</v>
      </c>
      <c r="J50" s="346">
        <v>2184</v>
      </c>
      <c r="K50" s="346">
        <v>2302</v>
      </c>
      <c r="L50" s="346">
        <v>2983</v>
      </c>
      <c r="M50" s="347">
        <v>3353</v>
      </c>
    </row>
    <row r="51" spans="2:13" ht="27.75" customHeight="1" x14ac:dyDescent="0.15">
      <c r="B51" s="1197"/>
      <c r="C51" s="1198"/>
      <c r="D51" s="104"/>
      <c r="E51" s="1201" t="s">
        <v>43</v>
      </c>
      <c r="F51" s="1201"/>
      <c r="G51" s="1201"/>
      <c r="H51" s="1202"/>
      <c r="I51" s="345">
        <v>2216</v>
      </c>
      <c r="J51" s="346">
        <v>1959</v>
      </c>
      <c r="K51" s="346">
        <v>1805</v>
      </c>
      <c r="L51" s="346">
        <v>1670</v>
      </c>
      <c r="M51" s="347">
        <v>1505</v>
      </c>
    </row>
    <row r="52" spans="2:13" ht="27.75" customHeight="1" x14ac:dyDescent="0.15">
      <c r="B52" s="1199"/>
      <c r="C52" s="1200"/>
      <c r="D52" s="104"/>
      <c r="E52" s="1201" t="s">
        <v>44</v>
      </c>
      <c r="F52" s="1201"/>
      <c r="G52" s="1201"/>
      <c r="H52" s="1202"/>
      <c r="I52" s="345">
        <v>18753</v>
      </c>
      <c r="J52" s="346">
        <v>18688</v>
      </c>
      <c r="K52" s="346">
        <v>18567</v>
      </c>
      <c r="L52" s="346">
        <v>18256</v>
      </c>
      <c r="M52" s="347">
        <v>17937</v>
      </c>
    </row>
    <row r="53" spans="2:13" ht="27.75" customHeight="1" thickBot="1" x14ac:dyDescent="0.2">
      <c r="B53" s="1203" t="s">
        <v>45</v>
      </c>
      <c r="C53" s="1204"/>
      <c r="D53" s="108"/>
      <c r="E53" s="1205" t="s">
        <v>46</v>
      </c>
      <c r="F53" s="1205"/>
      <c r="G53" s="1205"/>
      <c r="H53" s="1206"/>
      <c r="I53" s="348">
        <v>9944</v>
      </c>
      <c r="J53" s="349">
        <v>9752</v>
      </c>
      <c r="K53" s="349">
        <v>8983</v>
      </c>
      <c r="L53" s="349">
        <v>8334</v>
      </c>
      <c r="M53" s="350">
        <v>9046</v>
      </c>
    </row>
    <row r="54" spans="2:13" ht="27.75" customHeight="1" x14ac:dyDescent="0.15">
      <c r="B54" s="109" t="s">
        <v>47</v>
      </c>
      <c r="C54" s="110"/>
      <c r="D54" s="110"/>
      <c r="E54" s="111"/>
      <c r="F54" s="111"/>
      <c r="G54" s="111"/>
      <c r="H54" s="111"/>
      <c r="I54" s="112"/>
      <c r="J54" s="112"/>
      <c r="K54" s="112"/>
      <c r="L54" s="112"/>
      <c r="M54" s="112"/>
    </row>
    <row r="55" spans="2:13" x14ac:dyDescent="0.15"/>
  </sheetData>
  <sheetProtection algorithmName="SHA-512" hashValue="oRjAQP42soCiax6uwtspXlB4y9FkYF10do9GtSYs6knCHhq0LNbGkT7xRpTM1fJ8DlMispi/OmS6YBzxXCTrKw==" saltValue="wvgL5G/dv7pA1IdS+T7by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48</v>
      </c>
    </row>
    <row r="54" spans="2:8" ht="29.25" customHeight="1" thickBot="1" x14ac:dyDescent="0.25">
      <c r="B54" s="114" t="s">
        <v>1</v>
      </c>
      <c r="C54" s="115"/>
      <c r="D54" s="115"/>
      <c r="E54" s="116" t="s">
        <v>2</v>
      </c>
      <c r="F54" s="117" t="s">
        <v>550</v>
      </c>
      <c r="G54" s="117" t="s">
        <v>551</v>
      </c>
      <c r="H54" s="118" t="s">
        <v>552</v>
      </c>
    </row>
    <row r="55" spans="2:8" ht="52.5" customHeight="1" x14ac:dyDescent="0.15">
      <c r="B55" s="119"/>
      <c r="C55" s="1222" t="s">
        <v>49</v>
      </c>
      <c r="D55" s="1222"/>
      <c r="E55" s="1223"/>
      <c r="F55" s="120">
        <v>505</v>
      </c>
      <c r="G55" s="120">
        <v>661</v>
      </c>
      <c r="H55" s="121">
        <v>720</v>
      </c>
    </row>
    <row r="56" spans="2:8" ht="52.5" customHeight="1" x14ac:dyDescent="0.15">
      <c r="B56" s="122"/>
      <c r="C56" s="1224" t="s">
        <v>50</v>
      </c>
      <c r="D56" s="1224"/>
      <c r="E56" s="1225"/>
      <c r="F56" s="123">
        <v>515</v>
      </c>
      <c r="G56" s="123">
        <v>665</v>
      </c>
      <c r="H56" s="124">
        <v>715</v>
      </c>
    </row>
    <row r="57" spans="2:8" ht="53.25" customHeight="1" x14ac:dyDescent="0.15">
      <c r="B57" s="122"/>
      <c r="C57" s="1226" t="s">
        <v>51</v>
      </c>
      <c r="D57" s="1226"/>
      <c r="E57" s="1227"/>
      <c r="F57" s="125">
        <v>698</v>
      </c>
      <c r="G57" s="125">
        <v>966</v>
      </c>
      <c r="H57" s="126">
        <v>1080</v>
      </c>
    </row>
    <row r="58" spans="2:8" ht="45.75" customHeight="1" x14ac:dyDescent="0.15">
      <c r="B58" s="127"/>
      <c r="C58" s="1214" t="s">
        <v>583</v>
      </c>
      <c r="D58" s="1215"/>
      <c r="E58" s="1216"/>
      <c r="F58" s="128">
        <v>533</v>
      </c>
      <c r="G58" s="128">
        <v>781</v>
      </c>
      <c r="H58" s="129">
        <v>880</v>
      </c>
    </row>
    <row r="59" spans="2:8" ht="45.75" customHeight="1" x14ac:dyDescent="0.15">
      <c r="B59" s="127"/>
      <c r="C59" s="1214" t="s">
        <v>584</v>
      </c>
      <c r="D59" s="1215"/>
      <c r="E59" s="1216"/>
      <c r="F59" s="128">
        <v>58</v>
      </c>
      <c r="G59" s="128">
        <v>57</v>
      </c>
      <c r="H59" s="129">
        <v>57</v>
      </c>
    </row>
    <row r="60" spans="2:8" ht="45.75" customHeight="1" x14ac:dyDescent="0.15">
      <c r="B60" s="127"/>
      <c r="C60" s="1214" t="s">
        <v>585</v>
      </c>
      <c r="D60" s="1215"/>
      <c r="E60" s="1216"/>
      <c r="F60" s="128">
        <v>50</v>
      </c>
      <c r="G60" s="128">
        <v>51</v>
      </c>
      <c r="H60" s="129">
        <v>51</v>
      </c>
    </row>
    <row r="61" spans="2:8" ht="45.75" customHeight="1" x14ac:dyDescent="0.15">
      <c r="B61" s="127"/>
      <c r="C61" s="1214" t="s">
        <v>586</v>
      </c>
      <c r="D61" s="1215"/>
      <c r="E61" s="1216"/>
      <c r="F61" s="128">
        <v>22</v>
      </c>
      <c r="G61" s="128">
        <v>33</v>
      </c>
      <c r="H61" s="129">
        <v>46</v>
      </c>
    </row>
    <row r="62" spans="2:8" ht="45.75" customHeight="1" thickBot="1" x14ac:dyDescent="0.2">
      <c r="B62" s="130"/>
      <c r="C62" s="1217" t="s">
        <v>587</v>
      </c>
      <c r="D62" s="1218"/>
      <c r="E62" s="1219"/>
      <c r="F62" s="131">
        <v>16</v>
      </c>
      <c r="G62" s="131">
        <v>16</v>
      </c>
      <c r="H62" s="132">
        <v>16</v>
      </c>
    </row>
    <row r="63" spans="2:8" ht="52.5" customHeight="1" thickBot="1" x14ac:dyDescent="0.2">
      <c r="B63" s="133"/>
      <c r="C63" s="1220" t="s">
        <v>52</v>
      </c>
      <c r="D63" s="1220"/>
      <c r="E63" s="1221"/>
      <c r="F63" s="134">
        <v>1718</v>
      </c>
      <c r="G63" s="134">
        <v>2292</v>
      </c>
      <c r="H63" s="135">
        <v>2514</v>
      </c>
    </row>
    <row r="64" spans="2:8" x14ac:dyDescent="0.15"/>
  </sheetData>
  <sheetProtection algorithmName="SHA-512" hashValue="kKaZl1V9+B2QR3AvA6+BLOeRxrxcPCpsDjm3mdPmQIrLwogtTwKch0snuCypeUPb0hyqYUPKb3PrEbu+NnxI9Q==" saltValue="GlLwNyurkbtIQlxMAn0i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85" zoomScaleNormal="85" zoomScaleSheetLayoutView="55" workbookViewId="0">
      <selection activeCell="BB42" sqref="BB42"/>
    </sheetView>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51"/>
      <c r="B1" s="352"/>
      <c r="DD1" s="255"/>
      <c r="DE1" s="255"/>
    </row>
    <row r="2" spans="1:109" ht="2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x14ac:dyDescent="0.15">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x14ac:dyDescent="0.15">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x14ac:dyDescent="0.15">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x14ac:dyDescent="0.15">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x14ac:dyDescent="0.15">
      <c r="DD19" s="255"/>
      <c r="DE19" s="255"/>
    </row>
    <row r="20" spans="1:109" x14ac:dyDescent="0.15">
      <c r="DD20" s="255"/>
      <c r="DE20" s="255"/>
    </row>
    <row r="21" spans="1:109" ht="17.25" customHeight="1" x14ac:dyDescent="0.15">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356"/>
      <c r="DD40" s="356"/>
      <c r="DE40" s="255"/>
    </row>
    <row r="41" spans="2:109" ht="17.25" x14ac:dyDescent="0.15">
      <c r="B41" s="256" t="s">
        <v>588</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357"/>
      <c r="I42" s="358"/>
      <c r="J42" s="358"/>
      <c r="K42" s="358"/>
      <c r="AM42" s="357"/>
      <c r="AN42" s="357" t="s">
        <v>589</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59"/>
      <c r="AN43" s="1228" t="s">
        <v>598</v>
      </c>
      <c r="AO43" s="1229"/>
      <c r="AP43" s="1229"/>
      <c r="AQ43" s="1229"/>
      <c r="AR43" s="1229"/>
      <c r="AS43" s="1229"/>
      <c r="AT43" s="1229"/>
      <c r="AU43" s="1229"/>
      <c r="AV43" s="1229"/>
      <c r="AW43" s="1229"/>
      <c r="AX43" s="1229"/>
      <c r="AY43" s="1229"/>
      <c r="AZ43" s="1229"/>
      <c r="BA43" s="1229"/>
      <c r="BB43" s="1229"/>
      <c r="BC43" s="1229"/>
      <c r="BD43" s="1229"/>
      <c r="BE43" s="1229"/>
      <c r="BF43" s="1229"/>
      <c r="BG43" s="1229"/>
      <c r="BH43" s="1229"/>
      <c r="BI43" s="1229"/>
      <c r="BJ43" s="1229"/>
      <c r="BK43" s="1229"/>
      <c r="BL43" s="1229"/>
      <c r="BM43" s="1229"/>
      <c r="BN43" s="1229"/>
      <c r="BO43" s="1229"/>
      <c r="BP43" s="1229"/>
      <c r="BQ43" s="1229"/>
      <c r="BR43" s="1229"/>
      <c r="BS43" s="1229"/>
      <c r="BT43" s="1229"/>
      <c r="BU43" s="1229"/>
      <c r="BV43" s="1229"/>
      <c r="BW43" s="1229"/>
      <c r="BX43" s="1229"/>
      <c r="BY43" s="1229"/>
      <c r="BZ43" s="1229"/>
      <c r="CA43" s="1229"/>
      <c r="CB43" s="1229"/>
      <c r="CC43" s="1229"/>
      <c r="CD43" s="1229"/>
      <c r="CE43" s="1229"/>
      <c r="CF43" s="1229"/>
      <c r="CG43" s="1229"/>
      <c r="CH43" s="1229"/>
      <c r="CI43" s="1229"/>
      <c r="CJ43" s="1229"/>
      <c r="CK43" s="1229"/>
      <c r="CL43" s="1229"/>
      <c r="CM43" s="1229"/>
      <c r="CN43" s="1229"/>
      <c r="CO43" s="1229"/>
      <c r="CP43" s="1229"/>
      <c r="CQ43" s="1229"/>
      <c r="CR43" s="1229"/>
      <c r="CS43" s="1229"/>
      <c r="CT43" s="1229"/>
      <c r="CU43" s="1229"/>
      <c r="CV43" s="1229"/>
      <c r="CW43" s="1229"/>
      <c r="CX43" s="1229"/>
      <c r="CY43" s="1229"/>
      <c r="CZ43" s="1229"/>
      <c r="DA43" s="1229"/>
      <c r="DB43" s="1229"/>
      <c r="DC43" s="1230"/>
    </row>
    <row r="44" spans="2:109" x14ac:dyDescent="0.15">
      <c r="B44" s="259"/>
      <c r="AN44" s="1231"/>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c r="CB44" s="1232"/>
      <c r="CC44" s="1232"/>
      <c r="CD44" s="1232"/>
      <c r="CE44" s="1232"/>
      <c r="CF44" s="1232"/>
      <c r="CG44" s="1232"/>
      <c r="CH44" s="1232"/>
      <c r="CI44" s="1232"/>
      <c r="CJ44" s="1232"/>
      <c r="CK44" s="1232"/>
      <c r="CL44" s="1232"/>
      <c r="CM44" s="1232"/>
      <c r="CN44" s="1232"/>
      <c r="CO44" s="1232"/>
      <c r="CP44" s="1232"/>
      <c r="CQ44" s="1232"/>
      <c r="CR44" s="1232"/>
      <c r="CS44" s="1232"/>
      <c r="CT44" s="1232"/>
      <c r="CU44" s="1232"/>
      <c r="CV44" s="1232"/>
      <c r="CW44" s="1232"/>
      <c r="CX44" s="1232"/>
      <c r="CY44" s="1232"/>
      <c r="CZ44" s="1232"/>
      <c r="DA44" s="1232"/>
      <c r="DB44" s="1232"/>
      <c r="DC44" s="1233"/>
    </row>
    <row r="45" spans="2:109" x14ac:dyDescent="0.15">
      <c r="B45" s="259"/>
      <c r="AN45" s="1231"/>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H45" s="1232"/>
      <c r="CI45" s="1232"/>
      <c r="CJ45" s="1232"/>
      <c r="CK45" s="1232"/>
      <c r="CL45" s="1232"/>
      <c r="CM45" s="1232"/>
      <c r="CN45" s="1232"/>
      <c r="CO45" s="1232"/>
      <c r="CP45" s="1232"/>
      <c r="CQ45" s="1232"/>
      <c r="CR45" s="1232"/>
      <c r="CS45" s="1232"/>
      <c r="CT45" s="1232"/>
      <c r="CU45" s="1232"/>
      <c r="CV45" s="1232"/>
      <c r="CW45" s="1232"/>
      <c r="CX45" s="1232"/>
      <c r="CY45" s="1232"/>
      <c r="CZ45" s="1232"/>
      <c r="DA45" s="1232"/>
      <c r="DB45" s="1232"/>
      <c r="DC45" s="1233"/>
    </row>
    <row r="46" spans="2:109" x14ac:dyDescent="0.15">
      <c r="B46" s="259"/>
      <c r="AN46" s="1231"/>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H46" s="1232"/>
      <c r="CI46" s="1232"/>
      <c r="CJ46" s="1232"/>
      <c r="CK46" s="1232"/>
      <c r="CL46" s="1232"/>
      <c r="CM46" s="1232"/>
      <c r="CN46" s="1232"/>
      <c r="CO46" s="1232"/>
      <c r="CP46" s="1232"/>
      <c r="CQ46" s="1232"/>
      <c r="CR46" s="1232"/>
      <c r="CS46" s="1232"/>
      <c r="CT46" s="1232"/>
      <c r="CU46" s="1232"/>
      <c r="CV46" s="1232"/>
      <c r="CW46" s="1232"/>
      <c r="CX46" s="1232"/>
      <c r="CY46" s="1232"/>
      <c r="CZ46" s="1232"/>
      <c r="DA46" s="1232"/>
      <c r="DB46" s="1232"/>
      <c r="DC46" s="1233"/>
    </row>
    <row r="47" spans="2:109" x14ac:dyDescent="0.15">
      <c r="B47" s="259"/>
      <c r="AN47" s="1234"/>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c r="CB47" s="1235"/>
      <c r="CC47" s="1235"/>
      <c r="CD47" s="1235"/>
      <c r="CE47" s="1235"/>
      <c r="CF47" s="1235"/>
      <c r="CG47" s="1235"/>
      <c r="CH47" s="1235"/>
      <c r="CI47" s="1235"/>
      <c r="CJ47" s="1235"/>
      <c r="CK47" s="1235"/>
      <c r="CL47" s="1235"/>
      <c r="CM47" s="1235"/>
      <c r="CN47" s="1235"/>
      <c r="CO47" s="1235"/>
      <c r="CP47" s="1235"/>
      <c r="CQ47" s="1235"/>
      <c r="CR47" s="1235"/>
      <c r="CS47" s="1235"/>
      <c r="CT47" s="1235"/>
      <c r="CU47" s="1235"/>
      <c r="CV47" s="1235"/>
      <c r="CW47" s="1235"/>
      <c r="CX47" s="1235"/>
      <c r="CY47" s="1235"/>
      <c r="CZ47" s="1235"/>
      <c r="DA47" s="1235"/>
      <c r="DB47" s="1235"/>
      <c r="DC47" s="1236"/>
    </row>
    <row r="48" spans="2:109" x14ac:dyDescent="0.15">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59"/>
      <c r="AN49" s="255" t="s">
        <v>590</v>
      </c>
    </row>
    <row r="50" spans="1:109" x14ac:dyDescent="0.15">
      <c r="B50" s="259"/>
      <c r="G50" s="1237"/>
      <c r="H50" s="1237"/>
      <c r="I50" s="1237"/>
      <c r="J50" s="1237"/>
      <c r="K50" s="360"/>
      <c r="L50" s="360"/>
      <c r="M50" s="361"/>
      <c r="N50" s="361"/>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41" t="s">
        <v>548</v>
      </c>
      <c r="BQ50" s="1241"/>
      <c r="BR50" s="1241"/>
      <c r="BS50" s="1241"/>
      <c r="BT50" s="1241"/>
      <c r="BU50" s="1241"/>
      <c r="BV50" s="1241"/>
      <c r="BW50" s="1241"/>
      <c r="BX50" s="1241" t="s">
        <v>549</v>
      </c>
      <c r="BY50" s="1241"/>
      <c r="BZ50" s="1241"/>
      <c r="CA50" s="1241"/>
      <c r="CB50" s="1241"/>
      <c r="CC50" s="1241"/>
      <c r="CD50" s="1241"/>
      <c r="CE50" s="1241"/>
      <c r="CF50" s="1241" t="s">
        <v>550</v>
      </c>
      <c r="CG50" s="1241"/>
      <c r="CH50" s="1241"/>
      <c r="CI50" s="1241"/>
      <c r="CJ50" s="1241"/>
      <c r="CK50" s="1241"/>
      <c r="CL50" s="1241"/>
      <c r="CM50" s="1241"/>
      <c r="CN50" s="1241" t="s">
        <v>551</v>
      </c>
      <c r="CO50" s="1241"/>
      <c r="CP50" s="1241"/>
      <c r="CQ50" s="1241"/>
      <c r="CR50" s="1241"/>
      <c r="CS50" s="1241"/>
      <c r="CT50" s="1241"/>
      <c r="CU50" s="1241"/>
      <c r="CV50" s="1241" t="s">
        <v>552</v>
      </c>
      <c r="CW50" s="1241"/>
      <c r="CX50" s="1241"/>
      <c r="CY50" s="1241"/>
      <c r="CZ50" s="1241"/>
      <c r="DA50" s="1241"/>
      <c r="DB50" s="1241"/>
      <c r="DC50" s="1241"/>
    </row>
    <row r="51" spans="1:109" ht="13.5" customHeight="1" x14ac:dyDescent="0.15">
      <c r="B51" s="259"/>
      <c r="G51" s="1248"/>
      <c r="H51" s="1248"/>
      <c r="I51" s="1246"/>
      <c r="J51" s="1246"/>
      <c r="K51" s="1243"/>
      <c r="L51" s="1243"/>
      <c r="M51" s="1243"/>
      <c r="N51" s="1243"/>
      <c r="AM51" s="359"/>
      <c r="AN51" s="1244" t="s">
        <v>591</v>
      </c>
      <c r="AO51" s="1244"/>
      <c r="AP51" s="1244"/>
      <c r="AQ51" s="1244"/>
      <c r="AR51" s="1244"/>
      <c r="AS51" s="1244"/>
      <c r="AT51" s="1244"/>
      <c r="AU51" s="1244"/>
      <c r="AV51" s="1244"/>
      <c r="AW51" s="1244"/>
      <c r="AX51" s="1244"/>
      <c r="AY51" s="1244"/>
      <c r="AZ51" s="1244"/>
      <c r="BA51" s="1244"/>
      <c r="BB51" s="1244" t="s">
        <v>592</v>
      </c>
      <c r="BC51" s="1244"/>
      <c r="BD51" s="1244"/>
      <c r="BE51" s="1244"/>
      <c r="BF51" s="1244"/>
      <c r="BG51" s="1244"/>
      <c r="BH51" s="1244"/>
      <c r="BI51" s="1244"/>
      <c r="BJ51" s="1244"/>
      <c r="BK51" s="1244"/>
      <c r="BL51" s="1244"/>
      <c r="BM51" s="1244"/>
      <c r="BN51" s="1244"/>
      <c r="BO51" s="1244"/>
      <c r="BP51" s="1245"/>
      <c r="BQ51" s="1242"/>
      <c r="BR51" s="1242"/>
      <c r="BS51" s="1242"/>
      <c r="BT51" s="1242"/>
      <c r="BU51" s="1242"/>
      <c r="BV51" s="1242"/>
      <c r="BW51" s="1242"/>
      <c r="BX51" s="1245"/>
      <c r="BY51" s="1242"/>
      <c r="BZ51" s="1242"/>
      <c r="CA51" s="1242"/>
      <c r="CB51" s="1242"/>
      <c r="CC51" s="1242"/>
      <c r="CD51" s="1242"/>
      <c r="CE51" s="1242"/>
      <c r="CF51" s="1242">
        <v>122.3</v>
      </c>
      <c r="CG51" s="1242"/>
      <c r="CH51" s="1242"/>
      <c r="CI51" s="1242"/>
      <c r="CJ51" s="1242"/>
      <c r="CK51" s="1242"/>
      <c r="CL51" s="1242"/>
      <c r="CM51" s="1242"/>
      <c r="CN51" s="1242">
        <v>107.8</v>
      </c>
      <c r="CO51" s="1242"/>
      <c r="CP51" s="1242"/>
      <c r="CQ51" s="1242"/>
      <c r="CR51" s="1242"/>
      <c r="CS51" s="1242"/>
      <c r="CT51" s="1242"/>
      <c r="CU51" s="1242"/>
      <c r="CV51" s="1242">
        <v>121.2</v>
      </c>
      <c r="CW51" s="1242"/>
      <c r="CX51" s="1242"/>
      <c r="CY51" s="1242"/>
      <c r="CZ51" s="1242"/>
      <c r="DA51" s="1242"/>
      <c r="DB51" s="1242"/>
      <c r="DC51" s="1242"/>
    </row>
    <row r="52" spans="1:109" x14ac:dyDescent="0.15">
      <c r="B52" s="259"/>
      <c r="G52" s="1248"/>
      <c r="H52" s="1248"/>
      <c r="I52" s="1246"/>
      <c r="J52" s="1246"/>
      <c r="K52" s="1243"/>
      <c r="L52" s="1243"/>
      <c r="M52" s="1243"/>
      <c r="N52" s="1243"/>
      <c r="AM52" s="359"/>
      <c r="AN52" s="1244"/>
      <c r="AO52" s="1244"/>
      <c r="AP52" s="1244"/>
      <c r="AQ52" s="1244"/>
      <c r="AR52" s="1244"/>
      <c r="AS52" s="1244"/>
      <c r="AT52" s="1244"/>
      <c r="AU52" s="1244"/>
      <c r="AV52" s="1244"/>
      <c r="AW52" s="1244"/>
      <c r="AX52" s="1244"/>
      <c r="AY52" s="1244"/>
      <c r="AZ52" s="1244"/>
      <c r="BA52" s="1244"/>
      <c r="BB52" s="1244"/>
      <c r="BC52" s="1244"/>
      <c r="BD52" s="1244"/>
      <c r="BE52" s="1244"/>
      <c r="BF52" s="1244"/>
      <c r="BG52" s="1244"/>
      <c r="BH52" s="1244"/>
      <c r="BI52" s="1244"/>
      <c r="BJ52" s="1244"/>
      <c r="BK52" s="1244"/>
      <c r="BL52" s="1244"/>
      <c r="BM52" s="1244"/>
      <c r="BN52" s="1244"/>
      <c r="BO52" s="1244"/>
      <c r="BP52" s="1242"/>
      <c r="BQ52" s="1242"/>
      <c r="BR52" s="1242"/>
      <c r="BS52" s="1242"/>
      <c r="BT52" s="1242"/>
      <c r="BU52" s="1242"/>
      <c r="BV52" s="1242"/>
      <c r="BW52" s="1242"/>
      <c r="BX52" s="1242"/>
      <c r="BY52" s="1242"/>
      <c r="BZ52" s="1242"/>
      <c r="CA52" s="1242"/>
      <c r="CB52" s="1242"/>
      <c r="CC52" s="1242"/>
      <c r="CD52" s="1242"/>
      <c r="CE52" s="1242"/>
      <c r="CF52" s="1242"/>
      <c r="CG52" s="1242"/>
      <c r="CH52" s="1242"/>
      <c r="CI52" s="1242"/>
      <c r="CJ52" s="1242"/>
      <c r="CK52" s="1242"/>
      <c r="CL52" s="1242"/>
      <c r="CM52" s="1242"/>
      <c r="CN52" s="1242"/>
      <c r="CO52" s="1242"/>
      <c r="CP52" s="1242"/>
      <c r="CQ52" s="1242"/>
      <c r="CR52" s="1242"/>
      <c r="CS52" s="1242"/>
      <c r="CT52" s="1242"/>
      <c r="CU52" s="1242"/>
      <c r="CV52" s="1242"/>
      <c r="CW52" s="1242"/>
      <c r="CX52" s="1242"/>
      <c r="CY52" s="1242"/>
      <c r="CZ52" s="1242"/>
      <c r="DA52" s="1242"/>
      <c r="DB52" s="1242"/>
      <c r="DC52" s="1242"/>
    </row>
    <row r="53" spans="1:109" x14ac:dyDescent="0.15">
      <c r="A53" s="358"/>
      <c r="B53" s="259"/>
      <c r="G53" s="1248"/>
      <c r="H53" s="1248"/>
      <c r="I53" s="1237"/>
      <c r="J53" s="1237"/>
      <c r="K53" s="1243"/>
      <c r="L53" s="1243"/>
      <c r="M53" s="1243"/>
      <c r="N53" s="1243"/>
      <c r="AM53" s="359"/>
      <c r="AN53" s="1244"/>
      <c r="AO53" s="1244"/>
      <c r="AP53" s="1244"/>
      <c r="AQ53" s="1244"/>
      <c r="AR53" s="1244"/>
      <c r="AS53" s="1244"/>
      <c r="AT53" s="1244"/>
      <c r="AU53" s="1244"/>
      <c r="AV53" s="1244"/>
      <c r="AW53" s="1244"/>
      <c r="AX53" s="1244"/>
      <c r="AY53" s="1244"/>
      <c r="AZ53" s="1244"/>
      <c r="BA53" s="1244"/>
      <c r="BB53" s="1244" t="s">
        <v>593</v>
      </c>
      <c r="BC53" s="1244"/>
      <c r="BD53" s="1244"/>
      <c r="BE53" s="1244"/>
      <c r="BF53" s="1244"/>
      <c r="BG53" s="1244"/>
      <c r="BH53" s="1244"/>
      <c r="BI53" s="1244"/>
      <c r="BJ53" s="1244"/>
      <c r="BK53" s="1244"/>
      <c r="BL53" s="1244"/>
      <c r="BM53" s="1244"/>
      <c r="BN53" s="1244"/>
      <c r="BO53" s="1244"/>
      <c r="BP53" s="1245"/>
      <c r="BQ53" s="1242"/>
      <c r="BR53" s="1242"/>
      <c r="BS53" s="1242"/>
      <c r="BT53" s="1242"/>
      <c r="BU53" s="1242"/>
      <c r="BV53" s="1242"/>
      <c r="BW53" s="1242"/>
      <c r="BX53" s="1245"/>
      <c r="BY53" s="1242"/>
      <c r="BZ53" s="1242"/>
      <c r="CA53" s="1242"/>
      <c r="CB53" s="1242"/>
      <c r="CC53" s="1242"/>
      <c r="CD53" s="1242"/>
      <c r="CE53" s="1242"/>
      <c r="CF53" s="1242">
        <v>57</v>
      </c>
      <c r="CG53" s="1242"/>
      <c r="CH53" s="1242"/>
      <c r="CI53" s="1242"/>
      <c r="CJ53" s="1242"/>
      <c r="CK53" s="1242"/>
      <c r="CL53" s="1242"/>
      <c r="CM53" s="1242"/>
      <c r="CN53" s="1242">
        <v>58.1</v>
      </c>
      <c r="CO53" s="1242"/>
      <c r="CP53" s="1242"/>
      <c r="CQ53" s="1242"/>
      <c r="CR53" s="1242"/>
      <c r="CS53" s="1242"/>
      <c r="CT53" s="1242"/>
      <c r="CU53" s="1242"/>
      <c r="CV53" s="1242">
        <v>59.3</v>
      </c>
      <c r="CW53" s="1242"/>
      <c r="CX53" s="1242"/>
      <c r="CY53" s="1242"/>
      <c r="CZ53" s="1242"/>
      <c r="DA53" s="1242"/>
      <c r="DB53" s="1242"/>
      <c r="DC53" s="1242"/>
    </row>
    <row r="54" spans="1:109" x14ac:dyDescent="0.15">
      <c r="A54" s="358"/>
      <c r="B54" s="259"/>
      <c r="G54" s="1248"/>
      <c r="H54" s="1248"/>
      <c r="I54" s="1237"/>
      <c r="J54" s="1237"/>
      <c r="K54" s="1243"/>
      <c r="L54" s="1243"/>
      <c r="M54" s="1243"/>
      <c r="N54" s="1243"/>
      <c r="AM54" s="359"/>
      <c r="AN54" s="1244"/>
      <c r="AO54" s="1244"/>
      <c r="AP54" s="1244"/>
      <c r="AQ54" s="1244"/>
      <c r="AR54" s="1244"/>
      <c r="AS54" s="1244"/>
      <c r="AT54" s="1244"/>
      <c r="AU54" s="1244"/>
      <c r="AV54" s="1244"/>
      <c r="AW54" s="1244"/>
      <c r="AX54" s="1244"/>
      <c r="AY54" s="1244"/>
      <c r="AZ54" s="1244"/>
      <c r="BA54" s="1244"/>
      <c r="BB54" s="1244"/>
      <c r="BC54" s="1244"/>
      <c r="BD54" s="1244"/>
      <c r="BE54" s="1244"/>
      <c r="BF54" s="1244"/>
      <c r="BG54" s="1244"/>
      <c r="BH54" s="1244"/>
      <c r="BI54" s="1244"/>
      <c r="BJ54" s="1244"/>
      <c r="BK54" s="1244"/>
      <c r="BL54" s="1244"/>
      <c r="BM54" s="1244"/>
      <c r="BN54" s="1244"/>
      <c r="BO54" s="1244"/>
      <c r="BP54" s="1242"/>
      <c r="BQ54" s="1242"/>
      <c r="BR54" s="1242"/>
      <c r="BS54" s="1242"/>
      <c r="BT54" s="1242"/>
      <c r="BU54" s="1242"/>
      <c r="BV54" s="1242"/>
      <c r="BW54" s="1242"/>
      <c r="BX54" s="1242"/>
      <c r="BY54" s="1242"/>
      <c r="BZ54" s="1242"/>
      <c r="CA54" s="1242"/>
      <c r="CB54" s="1242"/>
      <c r="CC54" s="1242"/>
      <c r="CD54" s="1242"/>
      <c r="CE54" s="1242"/>
      <c r="CF54" s="1242"/>
      <c r="CG54" s="1242"/>
      <c r="CH54" s="1242"/>
      <c r="CI54" s="1242"/>
      <c r="CJ54" s="1242"/>
      <c r="CK54" s="1242"/>
      <c r="CL54" s="1242"/>
      <c r="CM54" s="1242"/>
      <c r="CN54" s="1242"/>
      <c r="CO54" s="1242"/>
      <c r="CP54" s="1242"/>
      <c r="CQ54" s="1242"/>
      <c r="CR54" s="1242"/>
      <c r="CS54" s="1242"/>
      <c r="CT54" s="1242"/>
      <c r="CU54" s="1242"/>
      <c r="CV54" s="1242"/>
      <c r="CW54" s="1242"/>
      <c r="CX54" s="1242"/>
      <c r="CY54" s="1242"/>
      <c r="CZ54" s="1242"/>
      <c r="DA54" s="1242"/>
      <c r="DB54" s="1242"/>
      <c r="DC54" s="1242"/>
    </row>
    <row r="55" spans="1:109" x14ac:dyDescent="0.15">
      <c r="A55" s="358"/>
      <c r="B55" s="259"/>
      <c r="G55" s="1237"/>
      <c r="H55" s="1237"/>
      <c r="I55" s="1237"/>
      <c r="J55" s="1237"/>
      <c r="K55" s="1243"/>
      <c r="L55" s="1243"/>
      <c r="M55" s="1243"/>
      <c r="N55" s="1243"/>
      <c r="AN55" s="1241" t="s">
        <v>594</v>
      </c>
      <c r="AO55" s="1241"/>
      <c r="AP55" s="1241"/>
      <c r="AQ55" s="1241"/>
      <c r="AR55" s="1241"/>
      <c r="AS55" s="1241"/>
      <c r="AT55" s="1241"/>
      <c r="AU55" s="1241"/>
      <c r="AV55" s="1241"/>
      <c r="AW55" s="1241"/>
      <c r="AX55" s="1241"/>
      <c r="AY55" s="1241"/>
      <c r="AZ55" s="1241"/>
      <c r="BA55" s="1241"/>
      <c r="BB55" s="1244" t="s">
        <v>592</v>
      </c>
      <c r="BC55" s="1244"/>
      <c r="BD55" s="1244"/>
      <c r="BE55" s="1244"/>
      <c r="BF55" s="1244"/>
      <c r="BG55" s="1244"/>
      <c r="BH55" s="1244"/>
      <c r="BI55" s="1244"/>
      <c r="BJ55" s="1244"/>
      <c r="BK55" s="1244"/>
      <c r="BL55" s="1244"/>
      <c r="BM55" s="1244"/>
      <c r="BN55" s="1244"/>
      <c r="BO55" s="1244"/>
      <c r="BP55" s="1245"/>
      <c r="BQ55" s="1242"/>
      <c r="BR55" s="1242"/>
      <c r="BS55" s="1242"/>
      <c r="BT55" s="1242"/>
      <c r="BU55" s="1242"/>
      <c r="BV55" s="1242"/>
      <c r="BW55" s="1242"/>
      <c r="BX55" s="1245"/>
      <c r="BY55" s="1242"/>
      <c r="BZ55" s="1242"/>
      <c r="CA55" s="1242"/>
      <c r="CB55" s="1242"/>
      <c r="CC55" s="1242"/>
      <c r="CD55" s="1242"/>
      <c r="CE55" s="1242"/>
      <c r="CF55" s="1242">
        <v>41.5</v>
      </c>
      <c r="CG55" s="1242"/>
      <c r="CH55" s="1242"/>
      <c r="CI55" s="1242"/>
      <c r="CJ55" s="1242"/>
      <c r="CK55" s="1242"/>
      <c r="CL55" s="1242"/>
      <c r="CM55" s="1242"/>
      <c r="CN55" s="1242">
        <v>25.2</v>
      </c>
      <c r="CO55" s="1242"/>
      <c r="CP55" s="1242"/>
      <c r="CQ55" s="1242"/>
      <c r="CR55" s="1242"/>
      <c r="CS55" s="1242"/>
      <c r="CT55" s="1242"/>
      <c r="CU55" s="1242"/>
      <c r="CV55" s="1242">
        <v>15.7</v>
      </c>
      <c r="CW55" s="1242"/>
      <c r="CX55" s="1242"/>
      <c r="CY55" s="1242"/>
      <c r="CZ55" s="1242"/>
      <c r="DA55" s="1242"/>
      <c r="DB55" s="1242"/>
      <c r="DC55" s="1242"/>
    </row>
    <row r="56" spans="1:109" x14ac:dyDescent="0.15">
      <c r="A56" s="358"/>
      <c r="B56" s="259"/>
      <c r="G56" s="1237"/>
      <c r="H56" s="1237"/>
      <c r="I56" s="1237"/>
      <c r="J56" s="1237"/>
      <c r="K56" s="1243"/>
      <c r="L56" s="1243"/>
      <c r="M56" s="1243"/>
      <c r="N56" s="1243"/>
      <c r="AN56" s="1241"/>
      <c r="AO56" s="1241"/>
      <c r="AP56" s="1241"/>
      <c r="AQ56" s="1241"/>
      <c r="AR56" s="1241"/>
      <c r="AS56" s="1241"/>
      <c r="AT56" s="1241"/>
      <c r="AU56" s="1241"/>
      <c r="AV56" s="1241"/>
      <c r="AW56" s="1241"/>
      <c r="AX56" s="1241"/>
      <c r="AY56" s="1241"/>
      <c r="AZ56" s="1241"/>
      <c r="BA56" s="1241"/>
      <c r="BB56" s="1244"/>
      <c r="BC56" s="1244"/>
      <c r="BD56" s="1244"/>
      <c r="BE56" s="1244"/>
      <c r="BF56" s="1244"/>
      <c r="BG56" s="1244"/>
      <c r="BH56" s="1244"/>
      <c r="BI56" s="1244"/>
      <c r="BJ56" s="1244"/>
      <c r="BK56" s="1244"/>
      <c r="BL56" s="1244"/>
      <c r="BM56" s="1244"/>
      <c r="BN56" s="1244"/>
      <c r="BO56" s="1244"/>
      <c r="BP56" s="1242"/>
      <c r="BQ56" s="1242"/>
      <c r="BR56" s="1242"/>
      <c r="BS56" s="1242"/>
      <c r="BT56" s="1242"/>
      <c r="BU56" s="1242"/>
      <c r="BV56" s="1242"/>
      <c r="BW56" s="1242"/>
      <c r="BX56" s="1242"/>
      <c r="BY56" s="1242"/>
      <c r="BZ56" s="1242"/>
      <c r="CA56" s="1242"/>
      <c r="CB56" s="1242"/>
      <c r="CC56" s="1242"/>
      <c r="CD56" s="1242"/>
      <c r="CE56" s="1242"/>
      <c r="CF56" s="1242"/>
      <c r="CG56" s="1242"/>
      <c r="CH56" s="1242"/>
      <c r="CI56" s="1242"/>
      <c r="CJ56" s="1242"/>
      <c r="CK56" s="1242"/>
      <c r="CL56" s="1242"/>
      <c r="CM56" s="1242"/>
      <c r="CN56" s="1242"/>
      <c r="CO56" s="1242"/>
      <c r="CP56" s="1242"/>
      <c r="CQ56" s="1242"/>
      <c r="CR56" s="1242"/>
      <c r="CS56" s="1242"/>
      <c r="CT56" s="1242"/>
      <c r="CU56" s="1242"/>
      <c r="CV56" s="1242"/>
      <c r="CW56" s="1242"/>
      <c r="CX56" s="1242"/>
      <c r="CY56" s="1242"/>
      <c r="CZ56" s="1242"/>
      <c r="DA56" s="1242"/>
      <c r="DB56" s="1242"/>
      <c r="DC56" s="1242"/>
    </row>
    <row r="57" spans="1:109" s="358" customFormat="1" x14ac:dyDescent="0.15">
      <c r="B57" s="362"/>
      <c r="G57" s="1237"/>
      <c r="H57" s="1237"/>
      <c r="I57" s="1247"/>
      <c r="J57" s="1247"/>
      <c r="K57" s="1243"/>
      <c r="L57" s="1243"/>
      <c r="M57" s="1243"/>
      <c r="N57" s="1243"/>
      <c r="AM57" s="255"/>
      <c r="AN57" s="1241"/>
      <c r="AO57" s="1241"/>
      <c r="AP57" s="1241"/>
      <c r="AQ57" s="1241"/>
      <c r="AR57" s="1241"/>
      <c r="AS57" s="1241"/>
      <c r="AT57" s="1241"/>
      <c r="AU57" s="1241"/>
      <c r="AV57" s="1241"/>
      <c r="AW57" s="1241"/>
      <c r="AX57" s="1241"/>
      <c r="AY57" s="1241"/>
      <c r="AZ57" s="1241"/>
      <c r="BA57" s="1241"/>
      <c r="BB57" s="1244" t="s">
        <v>593</v>
      </c>
      <c r="BC57" s="1244"/>
      <c r="BD57" s="1244"/>
      <c r="BE57" s="1244"/>
      <c r="BF57" s="1244"/>
      <c r="BG57" s="1244"/>
      <c r="BH57" s="1244"/>
      <c r="BI57" s="1244"/>
      <c r="BJ57" s="1244"/>
      <c r="BK57" s="1244"/>
      <c r="BL57" s="1244"/>
      <c r="BM57" s="1244"/>
      <c r="BN57" s="1244"/>
      <c r="BO57" s="1244"/>
      <c r="BP57" s="1245"/>
      <c r="BQ57" s="1242"/>
      <c r="BR57" s="1242"/>
      <c r="BS57" s="1242"/>
      <c r="BT57" s="1242"/>
      <c r="BU57" s="1242"/>
      <c r="BV57" s="1242"/>
      <c r="BW57" s="1242"/>
      <c r="BX57" s="1245"/>
      <c r="BY57" s="1242"/>
      <c r="BZ57" s="1242"/>
      <c r="CA57" s="1242"/>
      <c r="CB57" s="1242"/>
      <c r="CC57" s="1242"/>
      <c r="CD57" s="1242"/>
      <c r="CE57" s="1242"/>
      <c r="CF57" s="1242">
        <v>61.7</v>
      </c>
      <c r="CG57" s="1242"/>
      <c r="CH57" s="1242"/>
      <c r="CI57" s="1242"/>
      <c r="CJ57" s="1242"/>
      <c r="CK57" s="1242"/>
      <c r="CL57" s="1242"/>
      <c r="CM57" s="1242"/>
      <c r="CN57" s="1242">
        <v>62.5</v>
      </c>
      <c r="CO57" s="1242"/>
      <c r="CP57" s="1242"/>
      <c r="CQ57" s="1242"/>
      <c r="CR57" s="1242"/>
      <c r="CS57" s="1242"/>
      <c r="CT57" s="1242"/>
      <c r="CU57" s="1242"/>
      <c r="CV57" s="1242">
        <v>65</v>
      </c>
      <c r="CW57" s="1242"/>
      <c r="CX57" s="1242"/>
      <c r="CY57" s="1242"/>
      <c r="CZ57" s="1242"/>
      <c r="DA57" s="1242"/>
      <c r="DB57" s="1242"/>
      <c r="DC57" s="1242"/>
      <c r="DD57" s="363"/>
      <c r="DE57" s="362"/>
    </row>
    <row r="58" spans="1:109" s="358" customFormat="1" x14ac:dyDescent="0.15">
      <c r="A58" s="255"/>
      <c r="B58" s="362"/>
      <c r="G58" s="1237"/>
      <c r="H58" s="1237"/>
      <c r="I58" s="1247"/>
      <c r="J58" s="1247"/>
      <c r="K58" s="1243"/>
      <c r="L58" s="1243"/>
      <c r="M58" s="1243"/>
      <c r="N58" s="1243"/>
      <c r="AM58" s="255"/>
      <c r="AN58" s="1241"/>
      <c r="AO58" s="1241"/>
      <c r="AP58" s="1241"/>
      <c r="AQ58" s="1241"/>
      <c r="AR58" s="1241"/>
      <c r="AS58" s="1241"/>
      <c r="AT58" s="1241"/>
      <c r="AU58" s="1241"/>
      <c r="AV58" s="1241"/>
      <c r="AW58" s="1241"/>
      <c r="AX58" s="1241"/>
      <c r="AY58" s="1241"/>
      <c r="AZ58" s="1241"/>
      <c r="BA58" s="1241"/>
      <c r="BB58" s="1244"/>
      <c r="BC58" s="1244"/>
      <c r="BD58" s="1244"/>
      <c r="BE58" s="1244"/>
      <c r="BF58" s="1244"/>
      <c r="BG58" s="1244"/>
      <c r="BH58" s="1244"/>
      <c r="BI58" s="1244"/>
      <c r="BJ58" s="1244"/>
      <c r="BK58" s="1244"/>
      <c r="BL58" s="1244"/>
      <c r="BM58" s="1244"/>
      <c r="BN58" s="1244"/>
      <c r="BO58" s="1244"/>
      <c r="BP58" s="1242"/>
      <c r="BQ58" s="1242"/>
      <c r="BR58" s="1242"/>
      <c r="BS58" s="1242"/>
      <c r="BT58" s="1242"/>
      <c r="BU58" s="1242"/>
      <c r="BV58" s="1242"/>
      <c r="BW58" s="1242"/>
      <c r="BX58" s="1242"/>
      <c r="BY58" s="1242"/>
      <c r="BZ58" s="1242"/>
      <c r="CA58" s="1242"/>
      <c r="CB58" s="1242"/>
      <c r="CC58" s="1242"/>
      <c r="CD58" s="1242"/>
      <c r="CE58" s="1242"/>
      <c r="CF58" s="1242"/>
      <c r="CG58" s="1242"/>
      <c r="CH58" s="1242"/>
      <c r="CI58" s="1242"/>
      <c r="CJ58" s="1242"/>
      <c r="CK58" s="1242"/>
      <c r="CL58" s="1242"/>
      <c r="CM58" s="1242"/>
      <c r="CN58" s="1242"/>
      <c r="CO58" s="1242"/>
      <c r="CP58" s="1242"/>
      <c r="CQ58" s="1242"/>
      <c r="CR58" s="1242"/>
      <c r="CS58" s="1242"/>
      <c r="CT58" s="1242"/>
      <c r="CU58" s="1242"/>
      <c r="CV58" s="1242"/>
      <c r="CW58" s="1242"/>
      <c r="CX58" s="1242"/>
      <c r="CY58" s="1242"/>
      <c r="CZ58" s="1242"/>
      <c r="DA58" s="1242"/>
      <c r="DB58" s="1242"/>
      <c r="DC58" s="1242"/>
      <c r="DD58" s="363"/>
      <c r="DE58" s="362"/>
    </row>
    <row r="59" spans="1:109" s="358" customFormat="1" x14ac:dyDescent="0.15">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7.25" x14ac:dyDescent="0.15">
      <c r="B63" s="312" t="s">
        <v>595</v>
      </c>
    </row>
    <row r="64" spans="1:109" x14ac:dyDescent="0.15">
      <c r="B64" s="259"/>
      <c r="G64" s="357"/>
      <c r="I64" s="369"/>
      <c r="J64" s="369"/>
      <c r="K64" s="369"/>
      <c r="L64" s="369"/>
      <c r="M64" s="369"/>
      <c r="N64" s="370"/>
      <c r="AM64" s="357"/>
      <c r="AN64" s="357" t="s">
        <v>589</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59"/>
      <c r="AN65" s="1228" t="s">
        <v>596</v>
      </c>
      <c r="AO65" s="1229"/>
      <c r="AP65" s="1229"/>
      <c r="AQ65" s="1229"/>
      <c r="AR65" s="1229"/>
      <c r="AS65" s="1229"/>
      <c r="AT65" s="1229"/>
      <c r="AU65" s="1229"/>
      <c r="AV65" s="1229"/>
      <c r="AW65" s="1229"/>
      <c r="AX65" s="1229"/>
      <c r="AY65" s="1229"/>
      <c r="AZ65" s="1229"/>
      <c r="BA65" s="1229"/>
      <c r="BB65" s="1229"/>
      <c r="BC65" s="1229"/>
      <c r="BD65" s="1229"/>
      <c r="BE65" s="1229"/>
      <c r="BF65" s="1229"/>
      <c r="BG65" s="1229"/>
      <c r="BH65" s="1229"/>
      <c r="BI65" s="1229"/>
      <c r="BJ65" s="1229"/>
      <c r="BK65" s="1229"/>
      <c r="BL65" s="1229"/>
      <c r="BM65" s="1229"/>
      <c r="BN65" s="1229"/>
      <c r="BO65" s="1229"/>
      <c r="BP65" s="1229"/>
      <c r="BQ65" s="1229"/>
      <c r="BR65" s="1229"/>
      <c r="BS65" s="1229"/>
      <c r="BT65" s="1229"/>
      <c r="BU65" s="1229"/>
      <c r="BV65" s="1229"/>
      <c r="BW65" s="1229"/>
      <c r="BX65" s="1229"/>
      <c r="BY65" s="1229"/>
      <c r="BZ65" s="1229"/>
      <c r="CA65" s="1229"/>
      <c r="CB65" s="1229"/>
      <c r="CC65" s="1229"/>
      <c r="CD65" s="1229"/>
      <c r="CE65" s="1229"/>
      <c r="CF65" s="1229"/>
      <c r="CG65" s="1229"/>
      <c r="CH65" s="1229"/>
      <c r="CI65" s="1229"/>
      <c r="CJ65" s="1229"/>
      <c r="CK65" s="1229"/>
      <c r="CL65" s="1229"/>
      <c r="CM65" s="1229"/>
      <c r="CN65" s="1229"/>
      <c r="CO65" s="1229"/>
      <c r="CP65" s="1229"/>
      <c r="CQ65" s="1229"/>
      <c r="CR65" s="1229"/>
      <c r="CS65" s="1229"/>
      <c r="CT65" s="1229"/>
      <c r="CU65" s="1229"/>
      <c r="CV65" s="1229"/>
      <c r="CW65" s="1229"/>
      <c r="CX65" s="1229"/>
      <c r="CY65" s="1229"/>
      <c r="CZ65" s="1229"/>
      <c r="DA65" s="1229"/>
      <c r="DB65" s="1229"/>
      <c r="DC65" s="1230"/>
    </row>
    <row r="66" spans="2:107" x14ac:dyDescent="0.15">
      <c r="B66" s="259"/>
      <c r="AN66" s="1231"/>
      <c r="AO66" s="1232"/>
      <c r="AP66" s="1232"/>
      <c r="AQ66" s="1232"/>
      <c r="AR66" s="1232"/>
      <c r="AS66" s="1232"/>
      <c r="AT66" s="1232"/>
      <c r="AU66" s="1232"/>
      <c r="AV66" s="1232"/>
      <c r="AW66" s="1232"/>
      <c r="AX66" s="1232"/>
      <c r="AY66" s="1232"/>
      <c r="AZ66" s="1232"/>
      <c r="BA66" s="1232"/>
      <c r="BB66" s="1232"/>
      <c r="BC66" s="1232"/>
      <c r="BD66" s="1232"/>
      <c r="BE66" s="1232"/>
      <c r="BF66" s="1232"/>
      <c r="BG66" s="1232"/>
      <c r="BH66" s="1232"/>
      <c r="BI66" s="1232"/>
      <c r="BJ66" s="1232"/>
      <c r="BK66" s="1232"/>
      <c r="BL66" s="1232"/>
      <c r="BM66" s="1232"/>
      <c r="BN66" s="1232"/>
      <c r="BO66" s="1232"/>
      <c r="BP66" s="1232"/>
      <c r="BQ66" s="1232"/>
      <c r="BR66" s="1232"/>
      <c r="BS66" s="1232"/>
      <c r="BT66" s="1232"/>
      <c r="BU66" s="1232"/>
      <c r="BV66" s="1232"/>
      <c r="BW66" s="1232"/>
      <c r="BX66" s="1232"/>
      <c r="BY66" s="1232"/>
      <c r="BZ66" s="1232"/>
      <c r="CA66" s="1232"/>
      <c r="CB66" s="1232"/>
      <c r="CC66" s="1232"/>
      <c r="CD66" s="1232"/>
      <c r="CE66" s="1232"/>
      <c r="CF66" s="1232"/>
      <c r="CG66" s="1232"/>
      <c r="CH66" s="1232"/>
      <c r="CI66" s="1232"/>
      <c r="CJ66" s="1232"/>
      <c r="CK66" s="1232"/>
      <c r="CL66" s="1232"/>
      <c r="CM66" s="1232"/>
      <c r="CN66" s="1232"/>
      <c r="CO66" s="1232"/>
      <c r="CP66" s="1232"/>
      <c r="CQ66" s="1232"/>
      <c r="CR66" s="1232"/>
      <c r="CS66" s="1232"/>
      <c r="CT66" s="1232"/>
      <c r="CU66" s="1232"/>
      <c r="CV66" s="1232"/>
      <c r="CW66" s="1232"/>
      <c r="CX66" s="1232"/>
      <c r="CY66" s="1232"/>
      <c r="CZ66" s="1232"/>
      <c r="DA66" s="1232"/>
      <c r="DB66" s="1232"/>
      <c r="DC66" s="1233"/>
    </row>
    <row r="67" spans="2:107" x14ac:dyDescent="0.15">
      <c r="B67" s="259"/>
      <c r="AN67" s="1231"/>
      <c r="AO67" s="1232"/>
      <c r="AP67" s="1232"/>
      <c r="AQ67" s="1232"/>
      <c r="AR67" s="1232"/>
      <c r="AS67" s="1232"/>
      <c r="AT67" s="1232"/>
      <c r="AU67" s="1232"/>
      <c r="AV67" s="1232"/>
      <c r="AW67" s="1232"/>
      <c r="AX67" s="1232"/>
      <c r="AY67" s="1232"/>
      <c r="AZ67" s="1232"/>
      <c r="BA67" s="1232"/>
      <c r="BB67" s="1232"/>
      <c r="BC67" s="1232"/>
      <c r="BD67" s="1232"/>
      <c r="BE67" s="1232"/>
      <c r="BF67" s="1232"/>
      <c r="BG67" s="1232"/>
      <c r="BH67" s="1232"/>
      <c r="BI67" s="1232"/>
      <c r="BJ67" s="1232"/>
      <c r="BK67" s="1232"/>
      <c r="BL67" s="1232"/>
      <c r="BM67" s="1232"/>
      <c r="BN67" s="1232"/>
      <c r="BO67" s="1232"/>
      <c r="BP67" s="1232"/>
      <c r="BQ67" s="1232"/>
      <c r="BR67" s="1232"/>
      <c r="BS67" s="1232"/>
      <c r="BT67" s="1232"/>
      <c r="BU67" s="1232"/>
      <c r="BV67" s="1232"/>
      <c r="BW67" s="1232"/>
      <c r="BX67" s="1232"/>
      <c r="BY67" s="1232"/>
      <c r="BZ67" s="1232"/>
      <c r="CA67" s="1232"/>
      <c r="CB67" s="1232"/>
      <c r="CC67" s="1232"/>
      <c r="CD67" s="1232"/>
      <c r="CE67" s="1232"/>
      <c r="CF67" s="1232"/>
      <c r="CG67" s="1232"/>
      <c r="CH67" s="1232"/>
      <c r="CI67" s="1232"/>
      <c r="CJ67" s="1232"/>
      <c r="CK67" s="1232"/>
      <c r="CL67" s="1232"/>
      <c r="CM67" s="1232"/>
      <c r="CN67" s="1232"/>
      <c r="CO67" s="1232"/>
      <c r="CP67" s="1232"/>
      <c r="CQ67" s="1232"/>
      <c r="CR67" s="1232"/>
      <c r="CS67" s="1232"/>
      <c r="CT67" s="1232"/>
      <c r="CU67" s="1232"/>
      <c r="CV67" s="1232"/>
      <c r="CW67" s="1232"/>
      <c r="CX67" s="1232"/>
      <c r="CY67" s="1232"/>
      <c r="CZ67" s="1232"/>
      <c r="DA67" s="1232"/>
      <c r="DB67" s="1232"/>
      <c r="DC67" s="1233"/>
    </row>
    <row r="68" spans="2:107" x14ac:dyDescent="0.15">
      <c r="B68" s="259"/>
      <c r="AN68" s="1231"/>
      <c r="AO68" s="1232"/>
      <c r="AP68" s="1232"/>
      <c r="AQ68" s="1232"/>
      <c r="AR68" s="1232"/>
      <c r="AS68" s="1232"/>
      <c r="AT68" s="1232"/>
      <c r="AU68" s="1232"/>
      <c r="AV68" s="1232"/>
      <c r="AW68" s="1232"/>
      <c r="AX68" s="1232"/>
      <c r="AY68" s="1232"/>
      <c r="AZ68" s="1232"/>
      <c r="BA68" s="1232"/>
      <c r="BB68" s="1232"/>
      <c r="BC68" s="1232"/>
      <c r="BD68" s="1232"/>
      <c r="BE68" s="1232"/>
      <c r="BF68" s="1232"/>
      <c r="BG68" s="1232"/>
      <c r="BH68" s="1232"/>
      <c r="BI68" s="1232"/>
      <c r="BJ68" s="1232"/>
      <c r="BK68" s="1232"/>
      <c r="BL68" s="1232"/>
      <c r="BM68" s="1232"/>
      <c r="BN68" s="1232"/>
      <c r="BO68" s="1232"/>
      <c r="BP68" s="1232"/>
      <c r="BQ68" s="1232"/>
      <c r="BR68" s="1232"/>
      <c r="BS68" s="1232"/>
      <c r="BT68" s="1232"/>
      <c r="BU68" s="1232"/>
      <c r="BV68" s="1232"/>
      <c r="BW68" s="1232"/>
      <c r="BX68" s="1232"/>
      <c r="BY68" s="1232"/>
      <c r="BZ68" s="1232"/>
      <c r="CA68" s="1232"/>
      <c r="CB68" s="1232"/>
      <c r="CC68" s="1232"/>
      <c r="CD68" s="1232"/>
      <c r="CE68" s="1232"/>
      <c r="CF68" s="1232"/>
      <c r="CG68" s="1232"/>
      <c r="CH68" s="1232"/>
      <c r="CI68" s="1232"/>
      <c r="CJ68" s="1232"/>
      <c r="CK68" s="1232"/>
      <c r="CL68" s="1232"/>
      <c r="CM68" s="1232"/>
      <c r="CN68" s="1232"/>
      <c r="CO68" s="1232"/>
      <c r="CP68" s="1232"/>
      <c r="CQ68" s="1232"/>
      <c r="CR68" s="1232"/>
      <c r="CS68" s="1232"/>
      <c r="CT68" s="1232"/>
      <c r="CU68" s="1232"/>
      <c r="CV68" s="1232"/>
      <c r="CW68" s="1232"/>
      <c r="CX68" s="1232"/>
      <c r="CY68" s="1232"/>
      <c r="CZ68" s="1232"/>
      <c r="DA68" s="1232"/>
      <c r="DB68" s="1232"/>
      <c r="DC68" s="1233"/>
    </row>
    <row r="69" spans="2:107" x14ac:dyDescent="0.15">
      <c r="B69" s="259"/>
      <c r="AN69" s="1234"/>
      <c r="AO69" s="1235"/>
      <c r="AP69" s="1235"/>
      <c r="AQ69" s="1235"/>
      <c r="AR69" s="1235"/>
      <c r="AS69" s="1235"/>
      <c r="AT69" s="1235"/>
      <c r="AU69" s="1235"/>
      <c r="AV69" s="1235"/>
      <c r="AW69" s="1235"/>
      <c r="AX69" s="1235"/>
      <c r="AY69" s="1235"/>
      <c r="AZ69" s="1235"/>
      <c r="BA69" s="1235"/>
      <c r="BB69" s="1235"/>
      <c r="BC69" s="1235"/>
      <c r="BD69" s="1235"/>
      <c r="BE69" s="1235"/>
      <c r="BF69" s="1235"/>
      <c r="BG69" s="1235"/>
      <c r="BH69" s="1235"/>
      <c r="BI69" s="1235"/>
      <c r="BJ69" s="1235"/>
      <c r="BK69" s="1235"/>
      <c r="BL69" s="1235"/>
      <c r="BM69" s="1235"/>
      <c r="BN69" s="1235"/>
      <c r="BO69" s="1235"/>
      <c r="BP69" s="1235"/>
      <c r="BQ69" s="1235"/>
      <c r="BR69" s="1235"/>
      <c r="BS69" s="1235"/>
      <c r="BT69" s="1235"/>
      <c r="BU69" s="1235"/>
      <c r="BV69" s="1235"/>
      <c r="BW69" s="1235"/>
      <c r="BX69" s="1235"/>
      <c r="BY69" s="1235"/>
      <c r="BZ69" s="1235"/>
      <c r="CA69" s="1235"/>
      <c r="CB69" s="1235"/>
      <c r="CC69" s="1235"/>
      <c r="CD69" s="1235"/>
      <c r="CE69" s="1235"/>
      <c r="CF69" s="1235"/>
      <c r="CG69" s="1235"/>
      <c r="CH69" s="1235"/>
      <c r="CI69" s="1235"/>
      <c r="CJ69" s="1235"/>
      <c r="CK69" s="1235"/>
      <c r="CL69" s="1235"/>
      <c r="CM69" s="1235"/>
      <c r="CN69" s="1235"/>
      <c r="CO69" s="1235"/>
      <c r="CP69" s="1235"/>
      <c r="CQ69" s="1235"/>
      <c r="CR69" s="1235"/>
      <c r="CS69" s="1235"/>
      <c r="CT69" s="1235"/>
      <c r="CU69" s="1235"/>
      <c r="CV69" s="1235"/>
      <c r="CW69" s="1235"/>
      <c r="CX69" s="1235"/>
      <c r="CY69" s="1235"/>
      <c r="CZ69" s="1235"/>
      <c r="DA69" s="1235"/>
      <c r="DB69" s="1235"/>
      <c r="DC69" s="1236"/>
    </row>
    <row r="70" spans="2:107" x14ac:dyDescent="0.15">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59"/>
      <c r="G71" s="374"/>
      <c r="I71" s="375"/>
      <c r="J71" s="372"/>
      <c r="K71" s="372"/>
      <c r="L71" s="373"/>
      <c r="M71" s="372"/>
      <c r="N71" s="373"/>
      <c r="AM71" s="374"/>
      <c r="AN71" s="255" t="s">
        <v>590</v>
      </c>
    </row>
    <row r="72" spans="2:107" x14ac:dyDescent="0.15">
      <c r="B72" s="259"/>
      <c r="G72" s="1237"/>
      <c r="H72" s="1237"/>
      <c r="I72" s="1237"/>
      <c r="J72" s="1237"/>
      <c r="K72" s="360"/>
      <c r="L72" s="360"/>
      <c r="M72" s="361"/>
      <c r="N72" s="361"/>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41" t="s">
        <v>548</v>
      </c>
      <c r="BQ72" s="1241"/>
      <c r="BR72" s="1241"/>
      <c r="BS72" s="1241"/>
      <c r="BT72" s="1241"/>
      <c r="BU72" s="1241"/>
      <c r="BV72" s="1241"/>
      <c r="BW72" s="1241"/>
      <c r="BX72" s="1241" t="s">
        <v>549</v>
      </c>
      <c r="BY72" s="1241"/>
      <c r="BZ72" s="1241"/>
      <c r="CA72" s="1241"/>
      <c r="CB72" s="1241"/>
      <c r="CC72" s="1241"/>
      <c r="CD72" s="1241"/>
      <c r="CE72" s="1241"/>
      <c r="CF72" s="1241" t="s">
        <v>550</v>
      </c>
      <c r="CG72" s="1241"/>
      <c r="CH72" s="1241"/>
      <c r="CI72" s="1241"/>
      <c r="CJ72" s="1241"/>
      <c r="CK72" s="1241"/>
      <c r="CL72" s="1241"/>
      <c r="CM72" s="1241"/>
      <c r="CN72" s="1241" t="s">
        <v>551</v>
      </c>
      <c r="CO72" s="1241"/>
      <c r="CP72" s="1241"/>
      <c r="CQ72" s="1241"/>
      <c r="CR72" s="1241"/>
      <c r="CS72" s="1241"/>
      <c r="CT72" s="1241"/>
      <c r="CU72" s="1241"/>
      <c r="CV72" s="1241" t="s">
        <v>552</v>
      </c>
      <c r="CW72" s="1241"/>
      <c r="CX72" s="1241"/>
      <c r="CY72" s="1241"/>
      <c r="CZ72" s="1241"/>
      <c r="DA72" s="1241"/>
      <c r="DB72" s="1241"/>
      <c r="DC72" s="1241"/>
    </row>
    <row r="73" spans="2:107" x14ac:dyDescent="0.15">
      <c r="B73" s="259"/>
      <c r="G73" s="1248"/>
      <c r="H73" s="1248"/>
      <c r="I73" s="1248"/>
      <c r="J73" s="1248"/>
      <c r="K73" s="1249"/>
      <c r="L73" s="1249"/>
      <c r="M73" s="1249"/>
      <c r="N73" s="1249"/>
      <c r="AM73" s="359"/>
      <c r="AN73" s="1244" t="s">
        <v>591</v>
      </c>
      <c r="AO73" s="1244"/>
      <c r="AP73" s="1244"/>
      <c r="AQ73" s="1244"/>
      <c r="AR73" s="1244"/>
      <c r="AS73" s="1244"/>
      <c r="AT73" s="1244"/>
      <c r="AU73" s="1244"/>
      <c r="AV73" s="1244"/>
      <c r="AW73" s="1244"/>
      <c r="AX73" s="1244"/>
      <c r="AY73" s="1244"/>
      <c r="AZ73" s="1244"/>
      <c r="BA73" s="1244"/>
      <c r="BB73" s="1244" t="s">
        <v>592</v>
      </c>
      <c r="BC73" s="1244"/>
      <c r="BD73" s="1244"/>
      <c r="BE73" s="1244"/>
      <c r="BF73" s="1244"/>
      <c r="BG73" s="1244"/>
      <c r="BH73" s="1244"/>
      <c r="BI73" s="1244"/>
      <c r="BJ73" s="1244"/>
      <c r="BK73" s="1244"/>
      <c r="BL73" s="1244"/>
      <c r="BM73" s="1244"/>
      <c r="BN73" s="1244"/>
      <c r="BO73" s="1244"/>
      <c r="BP73" s="1242">
        <v>135.6</v>
      </c>
      <c r="BQ73" s="1242"/>
      <c r="BR73" s="1242"/>
      <c r="BS73" s="1242"/>
      <c r="BT73" s="1242"/>
      <c r="BU73" s="1242"/>
      <c r="BV73" s="1242"/>
      <c r="BW73" s="1242"/>
      <c r="BX73" s="1242">
        <v>133.80000000000001</v>
      </c>
      <c r="BY73" s="1242"/>
      <c r="BZ73" s="1242"/>
      <c r="CA73" s="1242"/>
      <c r="CB73" s="1242"/>
      <c r="CC73" s="1242"/>
      <c r="CD73" s="1242"/>
      <c r="CE73" s="1242"/>
      <c r="CF73" s="1242">
        <v>122.3</v>
      </c>
      <c r="CG73" s="1242"/>
      <c r="CH73" s="1242"/>
      <c r="CI73" s="1242"/>
      <c r="CJ73" s="1242"/>
      <c r="CK73" s="1242"/>
      <c r="CL73" s="1242"/>
      <c r="CM73" s="1242"/>
      <c r="CN73" s="1242">
        <v>107.8</v>
      </c>
      <c r="CO73" s="1242"/>
      <c r="CP73" s="1242"/>
      <c r="CQ73" s="1242"/>
      <c r="CR73" s="1242"/>
      <c r="CS73" s="1242"/>
      <c r="CT73" s="1242"/>
      <c r="CU73" s="1242"/>
      <c r="CV73" s="1242">
        <v>121.2</v>
      </c>
      <c r="CW73" s="1242"/>
      <c r="CX73" s="1242"/>
      <c r="CY73" s="1242"/>
      <c r="CZ73" s="1242"/>
      <c r="DA73" s="1242"/>
      <c r="DB73" s="1242"/>
      <c r="DC73" s="1242"/>
    </row>
    <row r="74" spans="2:107" x14ac:dyDescent="0.15">
      <c r="B74" s="259"/>
      <c r="G74" s="1248"/>
      <c r="H74" s="1248"/>
      <c r="I74" s="1248"/>
      <c r="J74" s="1248"/>
      <c r="K74" s="1249"/>
      <c r="L74" s="1249"/>
      <c r="M74" s="1249"/>
      <c r="N74" s="1249"/>
      <c r="AM74" s="359"/>
      <c r="AN74" s="1244"/>
      <c r="AO74" s="1244"/>
      <c r="AP74" s="1244"/>
      <c r="AQ74" s="1244"/>
      <c r="AR74" s="1244"/>
      <c r="AS74" s="1244"/>
      <c r="AT74" s="1244"/>
      <c r="AU74" s="1244"/>
      <c r="AV74" s="1244"/>
      <c r="AW74" s="1244"/>
      <c r="AX74" s="1244"/>
      <c r="AY74" s="1244"/>
      <c r="AZ74" s="1244"/>
      <c r="BA74" s="1244"/>
      <c r="BB74" s="1244"/>
      <c r="BC74" s="1244"/>
      <c r="BD74" s="1244"/>
      <c r="BE74" s="1244"/>
      <c r="BF74" s="1244"/>
      <c r="BG74" s="1244"/>
      <c r="BH74" s="1244"/>
      <c r="BI74" s="1244"/>
      <c r="BJ74" s="1244"/>
      <c r="BK74" s="1244"/>
      <c r="BL74" s="1244"/>
      <c r="BM74" s="1244"/>
      <c r="BN74" s="1244"/>
      <c r="BO74" s="1244"/>
      <c r="BP74" s="1242"/>
      <c r="BQ74" s="1242"/>
      <c r="BR74" s="1242"/>
      <c r="BS74" s="1242"/>
      <c r="BT74" s="1242"/>
      <c r="BU74" s="1242"/>
      <c r="BV74" s="1242"/>
      <c r="BW74" s="1242"/>
      <c r="BX74" s="1242"/>
      <c r="BY74" s="1242"/>
      <c r="BZ74" s="1242"/>
      <c r="CA74" s="1242"/>
      <c r="CB74" s="1242"/>
      <c r="CC74" s="1242"/>
      <c r="CD74" s="1242"/>
      <c r="CE74" s="1242"/>
      <c r="CF74" s="1242"/>
      <c r="CG74" s="1242"/>
      <c r="CH74" s="1242"/>
      <c r="CI74" s="1242"/>
      <c r="CJ74" s="1242"/>
      <c r="CK74" s="1242"/>
      <c r="CL74" s="1242"/>
      <c r="CM74" s="1242"/>
      <c r="CN74" s="1242"/>
      <c r="CO74" s="1242"/>
      <c r="CP74" s="1242"/>
      <c r="CQ74" s="1242"/>
      <c r="CR74" s="1242"/>
      <c r="CS74" s="1242"/>
      <c r="CT74" s="1242"/>
      <c r="CU74" s="1242"/>
      <c r="CV74" s="1242"/>
      <c r="CW74" s="1242"/>
      <c r="CX74" s="1242"/>
      <c r="CY74" s="1242"/>
      <c r="CZ74" s="1242"/>
      <c r="DA74" s="1242"/>
      <c r="DB74" s="1242"/>
      <c r="DC74" s="1242"/>
    </row>
    <row r="75" spans="2:107" x14ac:dyDescent="0.15">
      <c r="B75" s="259"/>
      <c r="G75" s="1248"/>
      <c r="H75" s="1248"/>
      <c r="I75" s="1237"/>
      <c r="J75" s="1237"/>
      <c r="K75" s="1243"/>
      <c r="L75" s="1243"/>
      <c r="M75" s="1243"/>
      <c r="N75" s="1243"/>
      <c r="AM75" s="359"/>
      <c r="AN75" s="1244"/>
      <c r="AO75" s="1244"/>
      <c r="AP75" s="1244"/>
      <c r="AQ75" s="1244"/>
      <c r="AR75" s="1244"/>
      <c r="AS75" s="1244"/>
      <c r="AT75" s="1244"/>
      <c r="AU75" s="1244"/>
      <c r="AV75" s="1244"/>
      <c r="AW75" s="1244"/>
      <c r="AX75" s="1244"/>
      <c r="AY75" s="1244"/>
      <c r="AZ75" s="1244"/>
      <c r="BA75" s="1244"/>
      <c r="BB75" s="1244" t="s">
        <v>597</v>
      </c>
      <c r="BC75" s="1244"/>
      <c r="BD75" s="1244"/>
      <c r="BE75" s="1244"/>
      <c r="BF75" s="1244"/>
      <c r="BG75" s="1244"/>
      <c r="BH75" s="1244"/>
      <c r="BI75" s="1244"/>
      <c r="BJ75" s="1244"/>
      <c r="BK75" s="1244"/>
      <c r="BL75" s="1244"/>
      <c r="BM75" s="1244"/>
      <c r="BN75" s="1244"/>
      <c r="BO75" s="1244"/>
      <c r="BP75" s="1242">
        <v>14.9</v>
      </c>
      <c r="BQ75" s="1242"/>
      <c r="BR75" s="1242"/>
      <c r="BS75" s="1242"/>
      <c r="BT75" s="1242"/>
      <c r="BU75" s="1242"/>
      <c r="BV75" s="1242"/>
      <c r="BW75" s="1242"/>
      <c r="BX75" s="1242">
        <v>15.1</v>
      </c>
      <c r="BY75" s="1242"/>
      <c r="BZ75" s="1242"/>
      <c r="CA75" s="1242"/>
      <c r="CB75" s="1242"/>
      <c r="CC75" s="1242"/>
      <c r="CD75" s="1242"/>
      <c r="CE75" s="1242"/>
      <c r="CF75" s="1242">
        <v>14.6</v>
      </c>
      <c r="CG75" s="1242"/>
      <c r="CH75" s="1242"/>
      <c r="CI75" s="1242"/>
      <c r="CJ75" s="1242"/>
      <c r="CK75" s="1242"/>
      <c r="CL75" s="1242"/>
      <c r="CM75" s="1242"/>
      <c r="CN75" s="1242">
        <v>14.3</v>
      </c>
      <c r="CO75" s="1242"/>
      <c r="CP75" s="1242"/>
      <c r="CQ75" s="1242"/>
      <c r="CR75" s="1242"/>
      <c r="CS75" s="1242"/>
      <c r="CT75" s="1242"/>
      <c r="CU75" s="1242"/>
      <c r="CV75" s="1242">
        <v>14.5</v>
      </c>
      <c r="CW75" s="1242"/>
      <c r="CX75" s="1242"/>
      <c r="CY75" s="1242"/>
      <c r="CZ75" s="1242"/>
      <c r="DA75" s="1242"/>
      <c r="DB75" s="1242"/>
      <c r="DC75" s="1242"/>
    </row>
    <row r="76" spans="2:107" x14ac:dyDescent="0.15">
      <c r="B76" s="259"/>
      <c r="G76" s="1248"/>
      <c r="H76" s="1248"/>
      <c r="I76" s="1237"/>
      <c r="J76" s="1237"/>
      <c r="K76" s="1243"/>
      <c r="L76" s="1243"/>
      <c r="M76" s="1243"/>
      <c r="N76" s="1243"/>
      <c r="AM76" s="359"/>
      <c r="AN76" s="1244"/>
      <c r="AO76" s="1244"/>
      <c r="AP76" s="1244"/>
      <c r="AQ76" s="1244"/>
      <c r="AR76" s="1244"/>
      <c r="AS76" s="1244"/>
      <c r="AT76" s="1244"/>
      <c r="AU76" s="1244"/>
      <c r="AV76" s="1244"/>
      <c r="AW76" s="1244"/>
      <c r="AX76" s="1244"/>
      <c r="AY76" s="1244"/>
      <c r="AZ76" s="1244"/>
      <c r="BA76" s="1244"/>
      <c r="BB76" s="1244"/>
      <c r="BC76" s="1244"/>
      <c r="BD76" s="1244"/>
      <c r="BE76" s="1244"/>
      <c r="BF76" s="1244"/>
      <c r="BG76" s="1244"/>
      <c r="BH76" s="1244"/>
      <c r="BI76" s="1244"/>
      <c r="BJ76" s="1244"/>
      <c r="BK76" s="1244"/>
      <c r="BL76" s="1244"/>
      <c r="BM76" s="1244"/>
      <c r="BN76" s="1244"/>
      <c r="BO76" s="1244"/>
      <c r="BP76" s="1242"/>
      <c r="BQ76" s="1242"/>
      <c r="BR76" s="1242"/>
      <c r="BS76" s="1242"/>
      <c r="BT76" s="1242"/>
      <c r="BU76" s="1242"/>
      <c r="BV76" s="1242"/>
      <c r="BW76" s="1242"/>
      <c r="BX76" s="1242"/>
      <c r="BY76" s="1242"/>
      <c r="BZ76" s="1242"/>
      <c r="CA76" s="1242"/>
      <c r="CB76" s="1242"/>
      <c r="CC76" s="1242"/>
      <c r="CD76" s="1242"/>
      <c r="CE76" s="1242"/>
      <c r="CF76" s="1242"/>
      <c r="CG76" s="1242"/>
      <c r="CH76" s="1242"/>
      <c r="CI76" s="1242"/>
      <c r="CJ76" s="1242"/>
      <c r="CK76" s="1242"/>
      <c r="CL76" s="1242"/>
      <c r="CM76" s="1242"/>
      <c r="CN76" s="1242"/>
      <c r="CO76" s="1242"/>
      <c r="CP76" s="1242"/>
      <c r="CQ76" s="1242"/>
      <c r="CR76" s="1242"/>
      <c r="CS76" s="1242"/>
      <c r="CT76" s="1242"/>
      <c r="CU76" s="1242"/>
      <c r="CV76" s="1242"/>
      <c r="CW76" s="1242"/>
      <c r="CX76" s="1242"/>
      <c r="CY76" s="1242"/>
      <c r="CZ76" s="1242"/>
      <c r="DA76" s="1242"/>
      <c r="DB76" s="1242"/>
      <c r="DC76" s="1242"/>
    </row>
    <row r="77" spans="2:107" x14ac:dyDescent="0.15">
      <c r="B77" s="259"/>
      <c r="G77" s="1237"/>
      <c r="H77" s="1237"/>
      <c r="I77" s="1237"/>
      <c r="J77" s="1237"/>
      <c r="K77" s="1249"/>
      <c r="L77" s="1249"/>
      <c r="M77" s="1249"/>
      <c r="N77" s="1249"/>
      <c r="AN77" s="1241" t="s">
        <v>594</v>
      </c>
      <c r="AO77" s="1241"/>
      <c r="AP77" s="1241"/>
      <c r="AQ77" s="1241"/>
      <c r="AR77" s="1241"/>
      <c r="AS77" s="1241"/>
      <c r="AT77" s="1241"/>
      <c r="AU77" s="1241"/>
      <c r="AV77" s="1241"/>
      <c r="AW77" s="1241"/>
      <c r="AX77" s="1241"/>
      <c r="AY77" s="1241"/>
      <c r="AZ77" s="1241"/>
      <c r="BA77" s="1241"/>
      <c r="BB77" s="1244" t="s">
        <v>592</v>
      </c>
      <c r="BC77" s="1244"/>
      <c r="BD77" s="1244"/>
      <c r="BE77" s="1244"/>
      <c r="BF77" s="1244"/>
      <c r="BG77" s="1244"/>
      <c r="BH77" s="1244"/>
      <c r="BI77" s="1244"/>
      <c r="BJ77" s="1244"/>
      <c r="BK77" s="1244"/>
      <c r="BL77" s="1244"/>
      <c r="BM77" s="1244"/>
      <c r="BN77" s="1244"/>
      <c r="BO77" s="1244"/>
      <c r="BP77" s="1242">
        <v>48</v>
      </c>
      <c r="BQ77" s="1242"/>
      <c r="BR77" s="1242"/>
      <c r="BS77" s="1242"/>
      <c r="BT77" s="1242"/>
      <c r="BU77" s="1242"/>
      <c r="BV77" s="1242"/>
      <c r="BW77" s="1242"/>
      <c r="BX77" s="1242">
        <v>49.1</v>
      </c>
      <c r="BY77" s="1242"/>
      <c r="BZ77" s="1242"/>
      <c r="CA77" s="1242"/>
      <c r="CB77" s="1242"/>
      <c r="CC77" s="1242"/>
      <c r="CD77" s="1242"/>
      <c r="CE77" s="1242"/>
      <c r="CF77" s="1242">
        <v>41.5</v>
      </c>
      <c r="CG77" s="1242"/>
      <c r="CH77" s="1242"/>
      <c r="CI77" s="1242"/>
      <c r="CJ77" s="1242"/>
      <c r="CK77" s="1242"/>
      <c r="CL77" s="1242"/>
      <c r="CM77" s="1242"/>
      <c r="CN77" s="1242">
        <v>25.2</v>
      </c>
      <c r="CO77" s="1242"/>
      <c r="CP77" s="1242"/>
      <c r="CQ77" s="1242"/>
      <c r="CR77" s="1242"/>
      <c r="CS77" s="1242"/>
      <c r="CT77" s="1242"/>
      <c r="CU77" s="1242"/>
      <c r="CV77" s="1242">
        <v>15.7</v>
      </c>
      <c r="CW77" s="1242"/>
      <c r="CX77" s="1242"/>
      <c r="CY77" s="1242"/>
      <c r="CZ77" s="1242"/>
      <c r="DA77" s="1242"/>
      <c r="DB77" s="1242"/>
      <c r="DC77" s="1242"/>
    </row>
    <row r="78" spans="2:107" x14ac:dyDescent="0.15">
      <c r="B78" s="259"/>
      <c r="G78" s="1237"/>
      <c r="H78" s="1237"/>
      <c r="I78" s="1237"/>
      <c r="J78" s="1237"/>
      <c r="K78" s="1249"/>
      <c r="L78" s="1249"/>
      <c r="M78" s="1249"/>
      <c r="N78" s="1249"/>
      <c r="AN78" s="1241"/>
      <c r="AO78" s="1241"/>
      <c r="AP78" s="1241"/>
      <c r="AQ78" s="1241"/>
      <c r="AR78" s="1241"/>
      <c r="AS78" s="1241"/>
      <c r="AT78" s="1241"/>
      <c r="AU78" s="1241"/>
      <c r="AV78" s="1241"/>
      <c r="AW78" s="1241"/>
      <c r="AX78" s="1241"/>
      <c r="AY78" s="1241"/>
      <c r="AZ78" s="1241"/>
      <c r="BA78" s="1241"/>
      <c r="BB78" s="1244"/>
      <c r="BC78" s="1244"/>
      <c r="BD78" s="1244"/>
      <c r="BE78" s="1244"/>
      <c r="BF78" s="1244"/>
      <c r="BG78" s="1244"/>
      <c r="BH78" s="1244"/>
      <c r="BI78" s="1244"/>
      <c r="BJ78" s="1244"/>
      <c r="BK78" s="1244"/>
      <c r="BL78" s="1244"/>
      <c r="BM78" s="1244"/>
      <c r="BN78" s="1244"/>
      <c r="BO78" s="1244"/>
      <c r="BP78" s="1242"/>
      <c r="BQ78" s="1242"/>
      <c r="BR78" s="1242"/>
      <c r="BS78" s="1242"/>
      <c r="BT78" s="1242"/>
      <c r="BU78" s="1242"/>
      <c r="BV78" s="1242"/>
      <c r="BW78" s="1242"/>
      <c r="BX78" s="1242"/>
      <c r="BY78" s="1242"/>
      <c r="BZ78" s="1242"/>
      <c r="CA78" s="1242"/>
      <c r="CB78" s="1242"/>
      <c r="CC78" s="1242"/>
      <c r="CD78" s="1242"/>
      <c r="CE78" s="1242"/>
      <c r="CF78" s="1242"/>
      <c r="CG78" s="1242"/>
      <c r="CH78" s="1242"/>
      <c r="CI78" s="1242"/>
      <c r="CJ78" s="1242"/>
      <c r="CK78" s="1242"/>
      <c r="CL78" s="1242"/>
      <c r="CM78" s="1242"/>
      <c r="CN78" s="1242"/>
      <c r="CO78" s="1242"/>
      <c r="CP78" s="1242"/>
      <c r="CQ78" s="1242"/>
      <c r="CR78" s="1242"/>
      <c r="CS78" s="1242"/>
      <c r="CT78" s="1242"/>
      <c r="CU78" s="1242"/>
      <c r="CV78" s="1242"/>
      <c r="CW78" s="1242"/>
      <c r="CX78" s="1242"/>
      <c r="CY78" s="1242"/>
      <c r="CZ78" s="1242"/>
      <c r="DA78" s="1242"/>
      <c r="DB78" s="1242"/>
      <c r="DC78" s="1242"/>
    </row>
    <row r="79" spans="2:107" x14ac:dyDescent="0.15">
      <c r="B79" s="259"/>
      <c r="G79" s="1237"/>
      <c r="H79" s="1237"/>
      <c r="I79" s="1247"/>
      <c r="J79" s="1247"/>
      <c r="K79" s="1250"/>
      <c r="L79" s="1250"/>
      <c r="M79" s="1250"/>
      <c r="N79" s="1250"/>
      <c r="AN79" s="1241"/>
      <c r="AO79" s="1241"/>
      <c r="AP79" s="1241"/>
      <c r="AQ79" s="1241"/>
      <c r="AR79" s="1241"/>
      <c r="AS79" s="1241"/>
      <c r="AT79" s="1241"/>
      <c r="AU79" s="1241"/>
      <c r="AV79" s="1241"/>
      <c r="AW79" s="1241"/>
      <c r="AX79" s="1241"/>
      <c r="AY79" s="1241"/>
      <c r="AZ79" s="1241"/>
      <c r="BA79" s="1241"/>
      <c r="BB79" s="1244" t="s">
        <v>597</v>
      </c>
      <c r="BC79" s="1244"/>
      <c r="BD79" s="1244"/>
      <c r="BE79" s="1244"/>
      <c r="BF79" s="1244"/>
      <c r="BG79" s="1244"/>
      <c r="BH79" s="1244"/>
      <c r="BI79" s="1244"/>
      <c r="BJ79" s="1244"/>
      <c r="BK79" s="1244"/>
      <c r="BL79" s="1244"/>
      <c r="BM79" s="1244"/>
      <c r="BN79" s="1244"/>
      <c r="BO79" s="1244"/>
      <c r="BP79" s="1242">
        <v>9.6</v>
      </c>
      <c r="BQ79" s="1242"/>
      <c r="BR79" s="1242"/>
      <c r="BS79" s="1242"/>
      <c r="BT79" s="1242"/>
      <c r="BU79" s="1242"/>
      <c r="BV79" s="1242"/>
      <c r="BW79" s="1242"/>
      <c r="BX79" s="1242">
        <v>9.5</v>
      </c>
      <c r="BY79" s="1242"/>
      <c r="BZ79" s="1242"/>
      <c r="CA79" s="1242"/>
      <c r="CB79" s="1242"/>
      <c r="CC79" s="1242"/>
      <c r="CD79" s="1242"/>
      <c r="CE79" s="1242"/>
      <c r="CF79" s="1242">
        <v>9.1999999999999993</v>
      </c>
      <c r="CG79" s="1242"/>
      <c r="CH79" s="1242"/>
      <c r="CI79" s="1242"/>
      <c r="CJ79" s="1242"/>
      <c r="CK79" s="1242"/>
      <c r="CL79" s="1242"/>
      <c r="CM79" s="1242"/>
      <c r="CN79" s="1242">
        <v>8.9</v>
      </c>
      <c r="CO79" s="1242"/>
      <c r="CP79" s="1242"/>
      <c r="CQ79" s="1242"/>
      <c r="CR79" s="1242"/>
      <c r="CS79" s="1242"/>
      <c r="CT79" s="1242"/>
      <c r="CU79" s="1242"/>
      <c r="CV79" s="1242">
        <v>8.9</v>
      </c>
      <c r="CW79" s="1242"/>
      <c r="CX79" s="1242"/>
      <c r="CY79" s="1242"/>
      <c r="CZ79" s="1242"/>
      <c r="DA79" s="1242"/>
      <c r="DB79" s="1242"/>
      <c r="DC79" s="1242"/>
    </row>
    <row r="80" spans="2:107" x14ac:dyDescent="0.15">
      <c r="B80" s="259"/>
      <c r="G80" s="1237"/>
      <c r="H80" s="1237"/>
      <c r="I80" s="1247"/>
      <c r="J80" s="1247"/>
      <c r="K80" s="1250"/>
      <c r="L80" s="1250"/>
      <c r="M80" s="1250"/>
      <c r="N80" s="1250"/>
      <c r="AN80" s="1241"/>
      <c r="AO80" s="1241"/>
      <c r="AP80" s="1241"/>
      <c r="AQ80" s="1241"/>
      <c r="AR80" s="1241"/>
      <c r="AS80" s="1241"/>
      <c r="AT80" s="1241"/>
      <c r="AU80" s="1241"/>
      <c r="AV80" s="1241"/>
      <c r="AW80" s="1241"/>
      <c r="AX80" s="1241"/>
      <c r="AY80" s="1241"/>
      <c r="AZ80" s="1241"/>
      <c r="BA80" s="1241"/>
      <c r="BB80" s="1244"/>
      <c r="BC80" s="1244"/>
      <c r="BD80" s="1244"/>
      <c r="BE80" s="1244"/>
      <c r="BF80" s="1244"/>
      <c r="BG80" s="1244"/>
      <c r="BH80" s="1244"/>
      <c r="BI80" s="1244"/>
      <c r="BJ80" s="1244"/>
      <c r="BK80" s="1244"/>
      <c r="BL80" s="1244"/>
      <c r="BM80" s="1244"/>
      <c r="BN80" s="1244"/>
      <c r="BO80" s="1244"/>
      <c r="BP80" s="1242"/>
      <c r="BQ80" s="1242"/>
      <c r="BR80" s="1242"/>
      <c r="BS80" s="1242"/>
      <c r="BT80" s="1242"/>
      <c r="BU80" s="1242"/>
      <c r="BV80" s="1242"/>
      <c r="BW80" s="1242"/>
      <c r="BX80" s="1242"/>
      <c r="BY80" s="1242"/>
      <c r="BZ80" s="1242"/>
      <c r="CA80" s="1242"/>
      <c r="CB80" s="1242"/>
      <c r="CC80" s="1242"/>
      <c r="CD80" s="1242"/>
      <c r="CE80" s="1242"/>
      <c r="CF80" s="1242"/>
      <c r="CG80" s="1242"/>
      <c r="CH80" s="1242"/>
      <c r="CI80" s="1242"/>
      <c r="CJ80" s="1242"/>
      <c r="CK80" s="1242"/>
      <c r="CL80" s="1242"/>
      <c r="CM80" s="1242"/>
      <c r="CN80" s="1242"/>
      <c r="CO80" s="1242"/>
      <c r="CP80" s="1242"/>
      <c r="CQ80" s="1242"/>
      <c r="CR80" s="1242"/>
      <c r="CS80" s="1242"/>
      <c r="CT80" s="1242"/>
      <c r="CU80" s="1242"/>
      <c r="CV80" s="1242"/>
      <c r="CW80" s="1242"/>
      <c r="CX80" s="1242"/>
      <c r="CY80" s="1242"/>
      <c r="CZ80" s="1242"/>
      <c r="DA80" s="1242"/>
      <c r="DB80" s="1242"/>
      <c r="DC80" s="1242"/>
    </row>
    <row r="81" spans="2:109" x14ac:dyDescent="0.15">
      <c r="B81" s="259"/>
    </row>
    <row r="82" spans="2:109" ht="17.25" x14ac:dyDescent="0.1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skElXjXS/HbwIz4K6kHUjyN1zsiSG/8JWvMWm9vtPm3hScjXpxLlieAObtFXwiEfIQTAiDeJ/MhTrZSZzm++cA==" saltValue="58I1JeaErIWODCl4RIA3A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85" zoomScaleNormal="85" zoomScaleSheetLayoutView="70" workbookViewId="0">
      <selection activeCell="AN38" sqref="AN38"/>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495</v>
      </c>
    </row>
  </sheetData>
  <sheetProtection algorithmName="SHA-512" hashValue="ZZphZ7Gan2PXHkCswFmlfgv6E2i6tIvxBgJwaQjj9CXkSaEl6xgDXSGk4i4VoLg0g3eKRBjpBcyZo1BUC3hOxQ==" saltValue="hK/egyVZ4WV4Dm7T3juxU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85" zoomScaleNormal="85" zoomScaleSheetLayoutView="55" workbookViewId="0">
      <selection activeCell="AN38" sqref="AN38"/>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495</v>
      </c>
    </row>
  </sheetData>
  <sheetProtection algorithmName="SHA-512" hashValue="9i8X9+uvPLjqg6Fns5+4FfXs+OefN47mIeyfPqKxePpTGK/Ul79ywExLsdWB9KYWRDOKglLRB/S82TeESbYyyw==" saltValue="3h2pB+8Mdpn1sIwY5XkBB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53</v>
      </c>
      <c r="E2" s="147"/>
      <c r="F2" s="148" t="s">
        <v>545</v>
      </c>
      <c r="G2" s="149"/>
      <c r="H2" s="150"/>
    </row>
    <row r="3" spans="1:8" x14ac:dyDescent="0.15">
      <c r="A3" s="146" t="s">
        <v>538</v>
      </c>
      <c r="B3" s="151"/>
      <c r="C3" s="152"/>
      <c r="D3" s="153">
        <v>103577</v>
      </c>
      <c r="E3" s="154"/>
      <c r="F3" s="155">
        <v>85173</v>
      </c>
      <c r="G3" s="156"/>
      <c r="H3" s="157"/>
    </row>
    <row r="4" spans="1:8" x14ac:dyDescent="0.15">
      <c r="A4" s="158"/>
      <c r="B4" s="159"/>
      <c r="C4" s="160"/>
      <c r="D4" s="161">
        <v>30882</v>
      </c>
      <c r="E4" s="162"/>
      <c r="F4" s="163">
        <v>43913</v>
      </c>
      <c r="G4" s="164"/>
      <c r="H4" s="165"/>
    </row>
    <row r="5" spans="1:8" x14ac:dyDescent="0.15">
      <c r="A5" s="146" t="s">
        <v>540</v>
      </c>
      <c r="B5" s="151"/>
      <c r="C5" s="152"/>
      <c r="D5" s="153">
        <v>118432</v>
      </c>
      <c r="E5" s="154"/>
      <c r="F5" s="155">
        <v>94081</v>
      </c>
      <c r="G5" s="156"/>
      <c r="H5" s="157"/>
    </row>
    <row r="6" spans="1:8" x14ac:dyDescent="0.15">
      <c r="A6" s="158"/>
      <c r="B6" s="159"/>
      <c r="C6" s="160"/>
      <c r="D6" s="161">
        <v>64841</v>
      </c>
      <c r="E6" s="162"/>
      <c r="F6" s="163">
        <v>48949</v>
      </c>
      <c r="G6" s="164"/>
      <c r="H6" s="165"/>
    </row>
    <row r="7" spans="1:8" x14ac:dyDescent="0.15">
      <c r="A7" s="146" t="s">
        <v>541</v>
      </c>
      <c r="B7" s="151"/>
      <c r="C7" s="152"/>
      <c r="D7" s="153">
        <v>84223</v>
      </c>
      <c r="E7" s="154"/>
      <c r="F7" s="155">
        <v>92632</v>
      </c>
      <c r="G7" s="156"/>
      <c r="H7" s="157"/>
    </row>
    <row r="8" spans="1:8" x14ac:dyDescent="0.15">
      <c r="A8" s="158"/>
      <c r="B8" s="159"/>
      <c r="C8" s="160"/>
      <c r="D8" s="161">
        <v>40273</v>
      </c>
      <c r="E8" s="162"/>
      <c r="F8" s="163">
        <v>47978</v>
      </c>
      <c r="G8" s="164"/>
      <c r="H8" s="165"/>
    </row>
    <row r="9" spans="1:8" x14ac:dyDescent="0.15">
      <c r="A9" s="146" t="s">
        <v>542</v>
      </c>
      <c r="B9" s="151"/>
      <c r="C9" s="152"/>
      <c r="D9" s="153">
        <v>105529</v>
      </c>
      <c r="E9" s="154"/>
      <c r="F9" s="155">
        <v>96469</v>
      </c>
      <c r="G9" s="156"/>
      <c r="H9" s="157"/>
    </row>
    <row r="10" spans="1:8" x14ac:dyDescent="0.15">
      <c r="A10" s="158"/>
      <c r="B10" s="159"/>
      <c r="C10" s="160"/>
      <c r="D10" s="161">
        <v>48439</v>
      </c>
      <c r="E10" s="162"/>
      <c r="F10" s="163">
        <v>49775</v>
      </c>
      <c r="G10" s="164"/>
      <c r="H10" s="165"/>
    </row>
    <row r="11" spans="1:8" x14ac:dyDescent="0.15">
      <c r="A11" s="146" t="s">
        <v>543</v>
      </c>
      <c r="B11" s="151"/>
      <c r="C11" s="152"/>
      <c r="D11" s="153">
        <v>220183</v>
      </c>
      <c r="E11" s="154"/>
      <c r="F11" s="155">
        <v>85743</v>
      </c>
      <c r="G11" s="156"/>
      <c r="H11" s="157"/>
    </row>
    <row r="12" spans="1:8" x14ac:dyDescent="0.15">
      <c r="A12" s="158"/>
      <c r="B12" s="159"/>
      <c r="C12" s="166"/>
      <c r="D12" s="161">
        <v>139720</v>
      </c>
      <c r="E12" s="162"/>
      <c r="F12" s="163">
        <v>45231</v>
      </c>
      <c r="G12" s="164"/>
      <c r="H12" s="165"/>
    </row>
    <row r="13" spans="1:8" x14ac:dyDescent="0.15">
      <c r="A13" s="146"/>
      <c r="B13" s="151"/>
      <c r="C13" s="152"/>
      <c r="D13" s="153">
        <v>126389</v>
      </c>
      <c r="E13" s="154"/>
      <c r="F13" s="155">
        <v>90820</v>
      </c>
      <c r="G13" s="167"/>
      <c r="H13" s="157"/>
    </row>
    <row r="14" spans="1:8" x14ac:dyDescent="0.15">
      <c r="A14" s="158"/>
      <c r="B14" s="159"/>
      <c r="C14" s="160"/>
      <c r="D14" s="161">
        <v>64831</v>
      </c>
      <c r="E14" s="162"/>
      <c r="F14" s="163">
        <v>47169</v>
      </c>
      <c r="G14" s="164"/>
      <c r="H14" s="165"/>
    </row>
    <row r="17" spans="1:11" x14ac:dyDescent="0.15">
      <c r="A17" s="142" t="s">
        <v>54</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55</v>
      </c>
      <c r="B19" s="168">
        <f>ROUND(VALUE(SUBSTITUTE(実質収支比率等に係る経年分析!F$48,"▲","-")),2)</f>
        <v>0.72</v>
      </c>
      <c r="C19" s="168">
        <f>ROUND(VALUE(SUBSTITUTE(実質収支比率等に係る経年分析!G$48,"▲","-")),2)</f>
        <v>0.63</v>
      </c>
      <c r="D19" s="168">
        <f>ROUND(VALUE(SUBSTITUTE(実質収支比率等に係る経年分析!H$48,"▲","-")),2)</f>
        <v>2.87</v>
      </c>
      <c r="E19" s="168">
        <f>ROUND(VALUE(SUBSTITUTE(実質収支比率等に係る経年分析!I$48,"▲","-")),2)</f>
        <v>4.7</v>
      </c>
      <c r="F19" s="168">
        <f>ROUND(VALUE(SUBSTITUTE(実質収支比率等に係る経年分析!J$48,"▲","-")),2)</f>
        <v>1.32</v>
      </c>
    </row>
    <row r="20" spans="1:11" x14ac:dyDescent="0.15">
      <c r="A20" s="168" t="s">
        <v>56</v>
      </c>
      <c r="B20" s="168">
        <f>ROUND(VALUE(SUBSTITUTE(実質収支比率等に係る経年分析!F$47,"▲","-")),2)</f>
        <v>5.44</v>
      </c>
      <c r="C20" s="168">
        <f>ROUND(VALUE(SUBSTITUTE(実質収支比率等に係る経年分析!G$47,"▲","-")),2)</f>
        <v>5.45</v>
      </c>
      <c r="D20" s="168">
        <f>ROUND(VALUE(SUBSTITUTE(実質収支比率等に係る経年分析!H$47,"▲","-")),2)</f>
        <v>5.61</v>
      </c>
      <c r="E20" s="168">
        <f>ROUND(VALUE(SUBSTITUTE(実質収支比率等に係る経年分析!I$47,"▲","-")),2)</f>
        <v>6.99</v>
      </c>
      <c r="F20" s="168">
        <f>ROUND(VALUE(SUBSTITUTE(実質収支比率等に係る経年分析!J$47,"▲","-")),2)</f>
        <v>7.74</v>
      </c>
    </row>
    <row r="21" spans="1:11" x14ac:dyDescent="0.15">
      <c r="A21" s="168" t="s">
        <v>57</v>
      </c>
      <c r="B21" s="168">
        <f>IF(ISNUMBER(VALUE(SUBSTITUTE(実質収支比率等に係る経年分析!F$49,"▲","-"))),ROUND(VALUE(SUBSTITUTE(実質収支比率等に係る経年分析!F$49,"▲","-")),2),NA())</f>
        <v>-1.84</v>
      </c>
      <c r="C21" s="168">
        <f>IF(ISNUMBER(VALUE(SUBSTITUTE(実質収支比率等に係る経年分析!G$49,"▲","-"))),ROUND(VALUE(SUBSTITUTE(実質収支比率等に係る経年分析!G$49,"▲","-")),2),NA())</f>
        <v>-0.1</v>
      </c>
      <c r="D21" s="168">
        <f>IF(ISNUMBER(VALUE(SUBSTITUTE(実質収支比率等に係る経年分析!H$49,"▲","-"))),ROUND(VALUE(SUBSTITUTE(実質収支比率等に係る経年分析!H$49,"▲","-")),2),NA())</f>
        <v>2.2200000000000002</v>
      </c>
      <c r="E21" s="168">
        <f>IF(ISNUMBER(VALUE(SUBSTITUTE(実質収支比率等に係る経年分析!I$49,"▲","-"))),ROUND(VALUE(SUBSTITUTE(実質収支比率等に係る経年分析!I$49,"▲","-")),2),NA())</f>
        <v>3.61</v>
      </c>
      <c r="F21" s="168">
        <f>IF(ISNUMBER(VALUE(SUBSTITUTE(実質収支比率等に係る経年分析!J$49,"▲","-"))),ROUND(VALUE(SUBSTITUTE(実質収支比率等に係る経年分析!J$49,"▲","-")),2),NA())</f>
        <v>-2.83</v>
      </c>
    </row>
    <row r="24" spans="1:11" x14ac:dyDescent="0.15">
      <c r="A24" s="142" t="s">
        <v>58</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59</v>
      </c>
      <c r="C26" s="169" t="s">
        <v>60</v>
      </c>
      <c r="D26" s="169" t="s">
        <v>59</v>
      </c>
      <c r="E26" s="169" t="s">
        <v>60</v>
      </c>
      <c r="F26" s="169" t="s">
        <v>59</v>
      </c>
      <c r="G26" s="169" t="s">
        <v>60</v>
      </c>
      <c r="H26" s="169" t="s">
        <v>59</v>
      </c>
      <c r="I26" s="169" t="s">
        <v>60</v>
      </c>
      <c r="J26" s="169" t="s">
        <v>59</v>
      </c>
      <c r="K26" s="169" t="s">
        <v>60</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下水道事業特別会計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0.35</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0.28999999999999998</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0.12</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0.13</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国民健康保険特別会計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0.17</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0.28999999999999998</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7.0000000000000007E-2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0.12</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0.01</v>
      </c>
    </row>
    <row r="32" spans="1:11" x14ac:dyDescent="0.15">
      <c r="A32" s="169" t="str">
        <f>IF(連結実質赤字比率に係る赤字・黒字の構成分析!C$38="",NA(),連結実質赤字比率に係る赤字・黒字の構成分析!C$38)</f>
        <v>農業集落排水事業特別会計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0.11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0.11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0.08</v>
      </c>
    </row>
    <row r="33" spans="1:16" x14ac:dyDescent="0.15">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1.5</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0.98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0.84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0.46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0.66</v>
      </c>
    </row>
    <row r="34" spans="1:16" x14ac:dyDescent="0.15">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0.72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0.62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2.87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4.6900000000000004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1.32</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3.27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3.71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4.1399999999999997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3.94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3.88</v>
      </c>
    </row>
    <row r="36" spans="1:16" x14ac:dyDescent="0.15">
      <c r="A36" s="169" t="str">
        <f>IF(連結実質赤字比率に係る赤字・黒字の構成分析!C$34="",NA(),連結実質赤字比率に係る赤字・黒字の構成分析!C$34)</f>
        <v>病院事業会計</v>
      </c>
      <c r="B36" s="169">
        <f>IF(ROUND(VALUE(SUBSTITUTE(連結実質赤字比率に係る赤字・黒字の構成分析!F$34,"▲", "-")), 2) &lt; 0, ABS(ROUND(VALUE(SUBSTITUTE(連結実質赤字比率に係る赤字・黒字の構成分析!F$34,"▲", "-")), 2)), NA())</f>
        <v>2.69</v>
      </c>
      <c r="C36" s="169" t="e">
        <f>IF(ROUND(VALUE(SUBSTITUTE(連結実質赤字比率に係る赤字・黒字の構成分析!F$34,"▲", "-")), 2) &gt;= 0, ABS(ROUND(VALUE(SUBSTITUTE(連結実質赤字比率に係る赤字・黒字の構成分析!F$34,"▲", "-")), 2)), NA())</f>
        <v>#N/A</v>
      </c>
      <c r="D36" s="169">
        <f>IF(ROUND(VALUE(SUBSTITUTE(連結実質赤字比率に係る赤字・黒字の構成分析!G$34,"▲", "-")), 2) &lt; 0, ABS(ROUND(VALUE(SUBSTITUTE(連結実質赤字比率に係る赤字・黒字の構成分析!G$34,"▲", "-")), 2)), NA())</f>
        <v>2.4900000000000002</v>
      </c>
      <c r="E36" s="169" t="e">
        <f>IF(ROUND(VALUE(SUBSTITUTE(連結実質赤字比率に係る赤字・黒字の構成分析!G$34,"▲", "-")), 2) &gt;= 0, ABS(ROUND(VALUE(SUBSTITUTE(連結実質赤字比率に係る赤字・黒字の構成分析!G$34,"▲", "-")), 2)), NA())</f>
        <v>#N/A</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2.42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6.98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10.91</v>
      </c>
    </row>
    <row r="39" spans="1:16" x14ac:dyDescent="0.15">
      <c r="A39" s="142" t="s">
        <v>61</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62</v>
      </c>
      <c r="C41" s="170"/>
      <c r="D41" s="170" t="s">
        <v>63</v>
      </c>
      <c r="E41" s="170" t="s">
        <v>62</v>
      </c>
      <c r="F41" s="170"/>
      <c r="G41" s="170" t="s">
        <v>63</v>
      </c>
      <c r="H41" s="170" t="s">
        <v>62</v>
      </c>
      <c r="I41" s="170"/>
      <c r="J41" s="170" t="s">
        <v>63</v>
      </c>
      <c r="K41" s="170" t="s">
        <v>62</v>
      </c>
      <c r="L41" s="170"/>
      <c r="M41" s="170" t="s">
        <v>63</v>
      </c>
      <c r="N41" s="170" t="s">
        <v>62</v>
      </c>
      <c r="O41" s="170"/>
      <c r="P41" s="170" t="s">
        <v>63</v>
      </c>
    </row>
    <row r="42" spans="1:16" x14ac:dyDescent="0.15">
      <c r="A42" s="170" t="s">
        <v>64</v>
      </c>
      <c r="B42" s="170"/>
      <c r="C42" s="170"/>
      <c r="D42" s="170">
        <f>'実質公債費比率（分子）の構造'!K$52</f>
        <v>2159</v>
      </c>
      <c r="E42" s="170"/>
      <c r="F42" s="170"/>
      <c r="G42" s="170">
        <f>'実質公債費比率（分子）の構造'!L$52</f>
        <v>2176</v>
      </c>
      <c r="H42" s="170"/>
      <c r="I42" s="170"/>
      <c r="J42" s="170">
        <f>'実質公債費比率（分子）の構造'!M$52</f>
        <v>1865</v>
      </c>
      <c r="K42" s="170"/>
      <c r="L42" s="170"/>
      <c r="M42" s="170">
        <f>'実質公債費比率（分子）の構造'!N$52</f>
        <v>1927</v>
      </c>
      <c r="N42" s="170"/>
      <c r="O42" s="170"/>
      <c r="P42" s="170">
        <f>'実質公債費比率（分子）の構造'!O$52</f>
        <v>2009</v>
      </c>
    </row>
    <row r="43" spans="1:16" x14ac:dyDescent="0.15">
      <c r="A43" s="170" t="s">
        <v>65</v>
      </c>
      <c r="B43" s="170">
        <f>'実質公債費比率（分子）の構造'!K$51</f>
        <v>1</v>
      </c>
      <c r="C43" s="170"/>
      <c r="D43" s="170"/>
      <c r="E43" s="170">
        <f>'実質公債費比率（分子）の構造'!L$51</f>
        <v>1</v>
      </c>
      <c r="F43" s="170"/>
      <c r="G43" s="170"/>
      <c r="H43" s="170">
        <f>'実質公債費比率（分子）の構造'!M$51</f>
        <v>0</v>
      </c>
      <c r="I43" s="170"/>
      <c r="J43" s="170"/>
      <c r="K43" s="170">
        <f>'実質公債費比率（分子）の構造'!N$51</f>
        <v>0</v>
      </c>
      <c r="L43" s="170"/>
      <c r="M43" s="170"/>
      <c r="N43" s="170">
        <f>'実質公債費比率（分子）の構造'!O$51</f>
        <v>0</v>
      </c>
      <c r="O43" s="170"/>
      <c r="P43" s="170"/>
    </row>
    <row r="44" spans="1:16" x14ac:dyDescent="0.15">
      <c r="A44" s="170" t="s">
        <v>66</v>
      </c>
      <c r="B44" s="170">
        <f>'実質公債費比率（分子）の構造'!K$50</f>
        <v>40</v>
      </c>
      <c r="C44" s="170"/>
      <c r="D44" s="170"/>
      <c r="E44" s="170">
        <f>'実質公債費比率（分子）の構造'!L$50</f>
        <v>37</v>
      </c>
      <c r="F44" s="170"/>
      <c r="G44" s="170"/>
      <c r="H44" s="170">
        <f>'実質公債費比率（分子）の構造'!M$50</f>
        <v>31</v>
      </c>
      <c r="I44" s="170"/>
      <c r="J44" s="170"/>
      <c r="K44" s="170">
        <f>'実質公債費比率（分子）の構造'!N$50</f>
        <v>25</v>
      </c>
      <c r="L44" s="170"/>
      <c r="M44" s="170"/>
      <c r="N44" s="170">
        <f>'実質公債費比率（分子）の構造'!O$50</f>
        <v>25</v>
      </c>
      <c r="O44" s="170"/>
      <c r="P44" s="170"/>
    </row>
    <row r="45" spans="1:16" x14ac:dyDescent="0.15">
      <c r="A45" s="170" t="s">
        <v>67</v>
      </c>
      <c r="B45" s="170">
        <f>'実質公債費比率（分子）の構造'!K$49</f>
        <v>25</v>
      </c>
      <c r="C45" s="170"/>
      <c r="D45" s="170"/>
      <c r="E45" s="170">
        <f>'実質公債費比率（分子）の構造'!L$49</f>
        <v>18</v>
      </c>
      <c r="F45" s="170"/>
      <c r="G45" s="170"/>
      <c r="H45" s="170">
        <f>'実質公債費比率（分子）の構造'!M$49</f>
        <v>22</v>
      </c>
      <c r="I45" s="170"/>
      <c r="J45" s="170"/>
      <c r="K45" s="170">
        <f>'実質公債費比率（分子）の構造'!N$49</f>
        <v>22</v>
      </c>
      <c r="L45" s="170"/>
      <c r="M45" s="170"/>
      <c r="N45" s="170">
        <f>'実質公債費比率（分子）の構造'!O$49</f>
        <v>22</v>
      </c>
      <c r="O45" s="170"/>
      <c r="P45" s="170"/>
    </row>
    <row r="46" spans="1:16" x14ac:dyDescent="0.15">
      <c r="A46" s="170" t="s">
        <v>68</v>
      </c>
      <c r="B46" s="170">
        <f>'実質公債費比率（分子）の構造'!K$48</f>
        <v>674</v>
      </c>
      <c r="C46" s="170"/>
      <c r="D46" s="170"/>
      <c r="E46" s="170">
        <f>'実質公債費比率（分子）の構造'!L$48</f>
        <v>680</v>
      </c>
      <c r="F46" s="170"/>
      <c r="G46" s="170"/>
      <c r="H46" s="170">
        <f>'実質公債費比率（分子）の構造'!M$48</f>
        <v>699</v>
      </c>
      <c r="I46" s="170"/>
      <c r="J46" s="170"/>
      <c r="K46" s="170">
        <f>'実質公債費比率（分子）の構造'!N$48</f>
        <v>785</v>
      </c>
      <c r="L46" s="170"/>
      <c r="M46" s="170"/>
      <c r="N46" s="170">
        <f>'実質公債費比率（分子）の構造'!O$48</f>
        <v>802</v>
      </c>
      <c r="O46" s="170"/>
      <c r="P46" s="170"/>
    </row>
    <row r="47" spans="1:16" x14ac:dyDescent="0.15">
      <c r="A47" s="170" t="s">
        <v>69</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71</v>
      </c>
      <c r="B49" s="170">
        <f>'実質公債費比率（分子）の構造'!K$45</f>
        <v>2540</v>
      </c>
      <c r="C49" s="170"/>
      <c r="D49" s="170"/>
      <c r="E49" s="170">
        <f>'実質公債費比率（分子）の構造'!L$45</f>
        <v>2538</v>
      </c>
      <c r="F49" s="170"/>
      <c r="G49" s="170"/>
      <c r="H49" s="170">
        <f>'実質公債費比率（分子）の構造'!M$45</f>
        <v>2100</v>
      </c>
      <c r="I49" s="170"/>
      <c r="J49" s="170"/>
      <c r="K49" s="170">
        <f>'実質公債費比率（分子）の構造'!N$45</f>
        <v>2218</v>
      </c>
      <c r="L49" s="170"/>
      <c r="M49" s="170"/>
      <c r="N49" s="170">
        <f>'実質公債費比率（分子）の構造'!O$45</f>
        <v>2328</v>
      </c>
      <c r="O49" s="170"/>
      <c r="P49" s="170"/>
    </row>
    <row r="50" spans="1:16" x14ac:dyDescent="0.15">
      <c r="A50" s="170" t="s">
        <v>72</v>
      </c>
      <c r="B50" s="170" t="e">
        <f>NA()</f>
        <v>#N/A</v>
      </c>
      <c r="C50" s="170">
        <f>IF(ISNUMBER('実質公債費比率（分子）の構造'!K$53),'実質公債費比率（分子）の構造'!K$53,NA())</f>
        <v>1121</v>
      </c>
      <c r="D50" s="170" t="e">
        <f>NA()</f>
        <v>#N/A</v>
      </c>
      <c r="E50" s="170" t="e">
        <f>NA()</f>
        <v>#N/A</v>
      </c>
      <c r="F50" s="170">
        <f>IF(ISNUMBER('実質公債費比率（分子）の構造'!L$53),'実質公債費比率（分子）の構造'!L$53,NA())</f>
        <v>1098</v>
      </c>
      <c r="G50" s="170" t="e">
        <f>NA()</f>
        <v>#N/A</v>
      </c>
      <c r="H50" s="170" t="e">
        <f>NA()</f>
        <v>#N/A</v>
      </c>
      <c r="I50" s="170">
        <f>IF(ISNUMBER('実質公債費比率（分子）の構造'!M$53),'実質公債費比率（分子）の構造'!M$53,NA())</f>
        <v>987</v>
      </c>
      <c r="J50" s="170" t="e">
        <f>NA()</f>
        <v>#N/A</v>
      </c>
      <c r="K50" s="170" t="e">
        <f>NA()</f>
        <v>#N/A</v>
      </c>
      <c r="L50" s="170">
        <f>IF(ISNUMBER('実質公債費比率（分子）の構造'!N$53),'実質公債費比率（分子）の構造'!N$53,NA())</f>
        <v>1123</v>
      </c>
      <c r="M50" s="170" t="e">
        <f>NA()</f>
        <v>#N/A</v>
      </c>
      <c r="N50" s="170" t="e">
        <f>NA()</f>
        <v>#N/A</v>
      </c>
      <c r="O50" s="170">
        <f>IF(ISNUMBER('実質公債費比率（分子）の構造'!O$53),'実質公債費比率（分子）の構造'!O$53,NA())</f>
        <v>1168</v>
      </c>
      <c r="P50" s="170" t="e">
        <f>NA()</f>
        <v>#N/A</v>
      </c>
    </row>
    <row r="53" spans="1:16" x14ac:dyDescent="0.15">
      <c r="A53" s="142" t="s">
        <v>73</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15">
      <c r="A56" s="169" t="s">
        <v>44</v>
      </c>
      <c r="B56" s="169"/>
      <c r="C56" s="169"/>
      <c r="D56" s="169">
        <f>'将来負担比率（分子）の構造'!I$52</f>
        <v>18753</v>
      </c>
      <c r="E56" s="169"/>
      <c r="F56" s="169"/>
      <c r="G56" s="169">
        <f>'将来負担比率（分子）の構造'!J$52</f>
        <v>18688</v>
      </c>
      <c r="H56" s="169"/>
      <c r="I56" s="169"/>
      <c r="J56" s="169">
        <f>'将来負担比率（分子）の構造'!K$52</f>
        <v>18567</v>
      </c>
      <c r="K56" s="169"/>
      <c r="L56" s="169"/>
      <c r="M56" s="169">
        <f>'将来負担比率（分子）の構造'!L$52</f>
        <v>18256</v>
      </c>
      <c r="N56" s="169"/>
      <c r="O56" s="169"/>
      <c r="P56" s="169">
        <f>'将来負担比率（分子）の構造'!M$52</f>
        <v>17937</v>
      </c>
    </row>
    <row r="57" spans="1:16" x14ac:dyDescent="0.15">
      <c r="A57" s="169" t="s">
        <v>43</v>
      </c>
      <c r="B57" s="169"/>
      <c r="C57" s="169"/>
      <c r="D57" s="169">
        <f>'将来負担比率（分子）の構造'!I$51</f>
        <v>2216</v>
      </c>
      <c r="E57" s="169"/>
      <c r="F57" s="169"/>
      <c r="G57" s="169">
        <f>'将来負担比率（分子）の構造'!J$51</f>
        <v>1959</v>
      </c>
      <c r="H57" s="169"/>
      <c r="I57" s="169"/>
      <c r="J57" s="169">
        <f>'将来負担比率（分子）の構造'!K$51</f>
        <v>1805</v>
      </c>
      <c r="K57" s="169"/>
      <c r="L57" s="169"/>
      <c r="M57" s="169">
        <f>'将来負担比率（分子）の構造'!L$51</f>
        <v>1670</v>
      </c>
      <c r="N57" s="169"/>
      <c r="O57" s="169"/>
      <c r="P57" s="169">
        <f>'将来負担比率（分子）の構造'!M$51</f>
        <v>1505</v>
      </c>
    </row>
    <row r="58" spans="1:16" x14ac:dyDescent="0.15">
      <c r="A58" s="169" t="s">
        <v>42</v>
      </c>
      <c r="B58" s="169"/>
      <c r="C58" s="169"/>
      <c r="D58" s="169">
        <f>'将来負担比率（分子）の構造'!I$50</f>
        <v>2230</v>
      </c>
      <c r="E58" s="169"/>
      <c r="F58" s="169"/>
      <c r="G58" s="169">
        <f>'将来負担比率（分子）の構造'!J$50</f>
        <v>2184</v>
      </c>
      <c r="H58" s="169"/>
      <c r="I58" s="169"/>
      <c r="J58" s="169">
        <f>'将来負担比率（分子）の構造'!K$50</f>
        <v>2302</v>
      </c>
      <c r="K58" s="169"/>
      <c r="L58" s="169"/>
      <c r="M58" s="169">
        <f>'将来負担比率（分子）の構造'!L$50</f>
        <v>2983</v>
      </c>
      <c r="N58" s="169"/>
      <c r="O58" s="169"/>
      <c r="P58" s="169">
        <f>'将来負担比率（分子）の構造'!M$50</f>
        <v>3353</v>
      </c>
    </row>
    <row r="59" spans="1:16" x14ac:dyDescent="0.15">
      <c r="A59" s="169" t="s">
        <v>40</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39</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37</v>
      </c>
      <c r="B61" s="169">
        <f>'将来負担比率（分子）の構造'!I$46</f>
        <v>1</v>
      </c>
      <c r="C61" s="169"/>
      <c r="D61" s="169"/>
      <c r="E61" s="169">
        <f>'将来負担比率（分子）の構造'!J$46</f>
        <v>2</v>
      </c>
      <c r="F61" s="169"/>
      <c r="G61" s="169"/>
      <c r="H61" s="169">
        <f>'将来負担比率（分子）の構造'!K$46</f>
        <v>2</v>
      </c>
      <c r="I61" s="169"/>
      <c r="J61" s="169"/>
      <c r="K61" s="169">
        <f>'将来負担比率（分子）の構造'!L$46</f>
        <v>1</v>
      </c>
      <c r="L61" s="169"/>
      <c r="M61" s="169"/>
      <c r="N61" s="169" t="str">
        <f>'将来負担比率（分子）の構造'!M$46</f>
        <v>-</v>
      </c>
      <c r="O61" s="169"/>
      <c r="P61" s="169"/>
    </row>
    <row r="62" spans="1:16" x14ac:dyDescent="0.15">
      <c r="A62" s="169" t="s">
        <v>36</v>
      </c>
      <c r="B62" s="169">
        <f>'将来負担比率（分子）の構造'!I$45</f>
        <v>1727</v>
      </c>
      <c r="C62" s="169"/>
      <c r="D62" s="169"/>
      <c r="E62" s="169">
        <f>'将来負担比率（分子）の構造'!J$45</f>
        <v>1648</v>
      </c>
      <c r="F62" s="169"/>
      <c r="G62" s="169"/>
      <c r="H62" s="169">
        <f>'将来負担比率（分子）の構造'!K$45</f>
        <v>1517</v>
      </c>
      <c r="I62" s="169"/>
      <c r="J62" s="169"/>
      <c r="K62" s="169">
        <f>'将来負担比率（分子）の構造'!L$45</f>
        <v>1399</v>
      </c>
      <c r="L62" s="169"/>
      <c r="M62" s="169"/>
      <c r="N62" s="169">
        <f>'将来負担比率（分子）の構造'!M$45</f>
        <v>1375</v>
      </c>
      <c r="O62" s="169"/>
      <c r="P62" s="169"/>
    </row>
    <row r="63" spans="1:16" x14ac:dyDescent="0.15">
      <c r="A63" s="169" t="s">
        <v>35</v>
      </c>
      <c r="B63" s="169">
        <f>'将来負担比率（分子）の構造'!I$44</f>
        <v>141</v>
      </c>
      <c r="C63" s="169"/>
      <c r="D63" s="169"/>
      <c r="E63" s="169">
        <f>'将来負担比率（分子）の構造'!J$44</f>
        <v>122</v>
      </c>
      <c r="F63" s="169"/>
      <c r="G63" s="169"/>
      <c r="H63" s="169">
        <f>'将来負担比率（分子）の構造'!K$44</f>
        <v>105</v>
      </c>
      <c r="I63" s="169"/>
      <c r="J63" s="169"/>
      <c r="K63" s="169">
        <f>'将来負担比率（分子）の構造'!L$44</f>
        <v>88</v>
      </c>
      <c r="L63" s="169"/>
      <c r="M63" s="169"/>
      <c r="N63" s="169">
        <f>'将来負担比率（分子）の構造'!M$44</f>
        <v>70</v>
      </c>
      <c r="O63" s="169"/>
      <c r="P63" s="169"/>
    </row>
    <row r="64" spans="1:16" x14ac:dyDescent="0.15">
      <c r="A64" s="169" t="s">
        <v>34</v>
      </c>
      <c r="B64" s="169">
        <f>'将来負担比率（分子）の構造'!I$43</f>
        <v>8645</v>
      </c>
      <c r="C64" s="169"/>
      <c r="D64" s="169"/>
      <c r="E64" s="169">
        <f>'将来負担比率（分子）の構造'!J$43</f>
        <v>8353</v>
      </c>
      <c r="F64" s="169"/>
      <c r="G64" s="169"/>
      <c r="H64" s="169">
        <f>'将来負担比率（分子）の構造'!K$43</f>
        <v>7844</v>
      </c>
      <c r="I64" s="169"/>
      <c r="J64" s="169"/>
      <c r="K64" s="169">
        <f>'将来負担比率（分子）の構造'!L$43</f>
        <v>7560</v>
      </c>
      <c r="L64" s="169"/>
      <c r="M64" s="169"/>
      <c r="N64" s="169">
        <f>'将来負担比率（分子）の構造'!M$43</f>
        <v>7019</v>
      </c>
      <c r="O64" s="169"/>
      <c r="P64" s="169"/>
    </row>
    <row r="65" spans="1:16" x14ac:dyDescent="0.15">
      <c r="A65" s="169" t="s">
        <v>33</v>
      </c>
      <c r="B65" s="169">
        <f>'将来負担比率（分子）の構造'!I$42</f>
        <v>54</v>
      </c>
      <c r="C65" s="169"/>
      <c r="D65" s="169"/>
      <c r="E65" s="169">
        <f>'将来負担比率（分子）の構造'!J$42</f>
        <v>40</v>
      </c>
      <c r="F65" s="169"/>
      <c r="G65" s="169"/>
      <c r="H65" s="169">
        <f>'将来負担比率（分子）の構造'!K$42</f>
        <v>27</v>
      </c>
      <c r="I65" s="169"/>
      <c r="J65" s="169"/>
      <c r="K65" s="169">
        <f>'将来負担比率（分子）の構造'!L$42</f>
        <v>13</v>
      </c>
      <c r="L65" s="169"/>
      <c r="M65" s="169"/>
      <c r="N65" s="169" t="str">
        <f>'将来負担比率（分子）の構造'!M$42</f>
        <v>-</v>
      </c>
      <c r="O65" s="169"/>
      <c r="P65" s="169"/>
    </row>
    <row r="66" spans="1:16" x14ac:dyDescent="0.15">
      <c r="A66" s="169" t="s">
        <v>32</v>
      </c>
      <c r="B66" s="169">
        <f>'将来負担比率（分子）の構造'!I$41</f>
        <v>22576</v>
      </c>
      <c r="C66" s="169"/>
      <c r="D66" s="169"/>
      <c r="E66" s="169">
        <f>'将来負担比率（分子）の構造'!J$41</f>
        <v>22418</v>
      </c>
      <c r="F66" s="169"/>
      <c r="G66" s="169"/>
      <c r="H66" s="169">
        <f>'将来負担比率（分子）の構造'!K$41</f>
        <v>22163</v>
      </c>
      <c r="I66" s="169"/>
      <c r="J66" s="169"/>
      <c r="K66" s="169">
        <f>'将来負担比率（分子）の構造'!L$41</f>
        <v>22182</v>
      </c>
      <c r="L66" s="169"/>
      <c r="M66" s="169"/>
      <c r="N66" s="169">
        <f>'将来負担比率（分子）の構造'!M$41</f>
        <v>23377</v>
      </c>
      <c r="O66" s="169"/>
      <c r="P66" s="169"/>
    </row>
    <row r="67" spans="1:16" x14ac:dyDescent="0.15">
      <c r="A67" s="169" t="s">
        <v>76</v>
      </c>
      <c r="B67" s="169" t="e">
        <f>NA()</f>
        <v>#N/A</v>
      </c>
      <c r="C67" s="169">
        <f>IF(ISNUMBER('将来負担比率（分子）の構造'!I$53), IF('将来負担比率（分子）の構造'!I$53 &lt; 0, 0, '将来負担比率（分子）の構造'!I$53), NA())</f>
        <v>9944</v>
      </c>
      <c r="D67" s="169" t="e">
        <f>NA()</f>
        <v>#N/A</v>
      </c>
      <c r="E67" s="169" t="e">
        <f>NA()</f>
        <v>#N/A</v>
      </c>
      <c r="F67" s="169">
        <f>IF(ISNUMBER('将来負担比率（分子）の構造'!J$53), IF('将来負担比率（分子）の構造'!J$53 &lt; 0, 0, '将来負担比率（分子）の構造'!J$53), NA())</f>
        <v>9752</v>
      </c>
      <c r="G67" s="169" t="e">
        <f>NA()</f>
        <v>#N/A</v>
      </c>
      <c r="H67" s="169" t="e">
        <f>NA()</f>
        <v>#N/A</v>
      </c>
      <c r="I67" s="169">
        <f>IF(ISNUMBER('将来負担比率（分子）の構造'!K$53), IF('将来負担比率（分子）の構造'!K$53 &lt; 0, 0, '将来負担比率（分子）の構造'!K$53), NA())</f>
        <v>8983</v>
      </c>
      <c r="J67" s="169" t="e">
        <f>NA()</f>
        <v>#N/A</v>
      </c>
      <c r="K67" s="169" t="e">
        <f>NA()</f>
        <v>#N/A</v>
      </c>
      <c r="L67" s="169">
        <f>IF(ISNUMBER('将来負担比率（分子）の構造'!L$53), IF('将来負担比率（分子）の構造'!L$53 &lt; 0, 0, '将来負担比率（分子）の構造'!L$53), NA())</f>
        <v>8334</v>
      </c>
      <c r="M67" s="169" t="e">
        <f>NA()</f>
        <v>#N/A</v>
      </c>
      <c r="N67" s="169" t="e">
        <f>NA()</f>
        <v>#N/A</v>
      </c>
      <c r="O67" s="169">
        <f>IF(ISNUMBER('将来負担比率（分子）の構造'!M$53), IF('将来負担比率（分子）の構造'!M$53 &lt; 0, 0, '将来負担比率（分子）の構造'!M$53), NA())</f>
        <v>9046</v>
      </c>
      <c r="P67" s="169" t="e">
        <f>NA()</f>
        <v>#N/A</v>
      </c>
    </row>
    <row r="70" spans="1:16" x14ac:dyDescent="0.15">
      <c r="A70" s="171" t="s">
        <v>77</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78</v>
      </c>
      <c r="B72" s="173">
        <f>基金残高に係る経年分析!F55</f>
        <v>505</v>
      </c>
      <c r="C72" s="173">
        <f>基金残高に係る経年分析!G55</f>
        <v>661</v>
      </c>
      <c r="D72" s="173">
        <f>基金残高に係る経年分析!H55</f>
        <v>720</v>
      </c>
    </row>
    <row r="73" spans="1:16" x14ac:dyDescent="0.15">
      <c r="A73" s="172" t="s">
        <v>79</v>
      </c>
      <c r="B73" s="173">
        <f>基金残高に係る経年分析!F56</f>
        <v>515</v>
      </c>
      <c r="C73" s="173">
        <f>基金残高に係る経年分析!G56</f>
        <v>665</v>
      </c>
      <c r="D73" s="173">
        <f>基金残高に係る経年分析!H56</f>
        <v>715</v>
      </c>
    </row>
    <row r="74" spans="1:16" x14ac:dyDescent="0.15">
      <c r="A74" s="172" t="s">
        <v>80</v>
      </c>
      <c r="B74" s="173">
        <f>基金残高に係る経年分析!F57</f>
        <v>698</v>
      </c>
      <c r="C74" s="173">
        <f>基金残高に係る経年分析!G57</f>
        <v>966</v>
      </c>
      <c r="D74" s="173">
        <f>基金残高に係る経年分析!H57</f>
        <v>1080</v>
      </c>
    </row>
  </sheetData>
  <sheetProtection algorithmName="SHA-512" hashValue="WykeZxMlF/u2I8061HU21PCU4XsflAMOsoumnr9Uuhy31PwMy8AkSXhkeCqb7e9EOXet4gxIgNnt+0/U2Bkxyw==" saltValue="9Ai8mK41I6/tA8YSbbdex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2025-03-05T03:00:36Z</cp:lastPrinted>
  <dcterms:created xsi:type="dcterms:W3CDTF">2024-03-14T00:36:05Z</dcterms:created>
  <dcterms:modified xsi:type="dcterms:W3CDTF">2025-03-05T03:00:44Z</dcterms:modified>
  <cp:category/>
</cp:coreProperties>
</file>